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-служба\2017\04 квітень 2017 - ПС\05 Житомирська\"/>
    </mc:Choice>
  </mc:AlternateContent>
  <bookViews>
    <workbookView xWindow="480" yWindow="30" windowWidth="16530" windowHeight="9435"/>
  </bookViews>
  <sheets>
    <sheet name="паспорт" sheetId="1" r:id="rId1"/>
    <sheet name="додаток1 " sheetId="3" r:id="rId2"/>
  </sheets>
  <externalReferences>
    <externalReference r:id="rId3"/>
  </externalReferences>
  <definedNames>
    <definedName name="_xlnm.Print_Area" localSheetId="0">паспорт!$A$1:$AB$51</definedName>
  </definedNames>
  <calcPr calcId="152511"/>
</workbook>
</file>

<file path=xl/calcChain.xml><?xml version="1.0" encoding="utf-8"?>
<calcChain xmlns="http://schemas.openxmlformats.org/spreadsheetml/2006/main">
  <c r="E21" i="3" l="1"/>
  <c r="E19" i="3"/>
  <c r="R45" i="1"/>
  <c r="R47" i="1" s="1"/>
  <c r="AC40" i="1"/>
  <c r="AD39" i="1"/>
  <c r="AC39" i="1"/>
  <c r="AD38" i="1"/>
  <c r="AC38" i="1"/>
  <c r="AD37" i="1"/>
  <c r="AC37" i="1"/>
  <c r="AD36" i="1"/>
  <c r="AC36" i="1"/>
  <c r="AD35" i="1"/>
  <c r="AC35" i="1"/>
  <c r="AD34" i="1"/>
  <c r="AC34" i="1"/>
  <c r="AD33" i="1"/>
  <c r="AC33" i="1"/>
  <c r="AD32" i="1"/>
  <c r="AC32" i="1"/>
  <c r="AD31" i="1"/>
  <c r="AC31" i="1"/>
  <c r="AD30" i="1"/>
  <c r="AC30" i="1"/>
  <c r="AD29" i="1"/>
  <c r="AC29" i="1"/>
  <c r="AD28" i="1"/>
  <c r="AC28" i="1"/>
  <c r="AD27" i="1"/>
  <c r="AC27" i="1"/>
  <c r="AD26" i="1"/>
  <c r="AC26" i="1"/>
  <c r="AD25" i="1"/>
  <c r="AC25" i="1"/>
  <c r="AD24" i="1"/>
  <c r="AC24" i="1"/>
  <c r="AD23" i="1"/>
  <c r="AC23" i="1"/>
  <c r="AD22" i="1"/>
  <c r="AC22" i="1"/>
  <c r="AD21" i="1"/>
  <c r="AC21" i="1"/>
  <c r="AD20" i="1"/>
  <c r="AC20" i="1"/>
  <c r="AD19" i="1"/>
  <c r="AC19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C12" i="1"/>
  <c r="AC11" i="1"/>
  <c r="AA5" i="1"/>
  <c r="X5" i="1"/>
  <c r="R49" i="1" l="1"/>
</calcChain>
</file>

<file path=xl/sharedStrings.xml><?xml version="1.0" encoding="utf-8"?>
<sst xmlns="http://schemas.openxmlformats.org/spreadsheetml/2006/main" count="104" uniqueCount="74">
  <si>
    <t>ПАТ "УКРТРАНСГАЗ"</t>
  </si>
  <si>
    <t>ПАСПОРТ ФІЗИКО-ХІМІЧНИХ ПОКАЗНИКІВ ПРИРОДНОГО ГАЗУ  № 4</t>
  </si>
  <si>
    <t xml:space="preserve">Філія "УМГ "КИЇВТРАНСГАЗ" </t>
  </si>
  <si>
    <r>
      <t xml:space="preserve">переданого Бердичівським ЛВУМГ та прийнятого  ПАТ Житомиргаз, </t>
    </r>
    <r>
      <rPr>
        <b/>
        <sz val="13"/>
        <color theme="1"/>
        <rFont val="Times New Roman"/>
        <family val="1"/>
        <charset val="204"/>
      </rPr>
      <t>ПАТ Вінницягаз, ПП "БУТАН-ПЛЮС"</t>
    </r>
  </si>
  <si>
    <t>Бердичівське ЛВУМГ</t>
  </si>
  <si>
    <t>Маршрут № 4</t>
  </si>
  <si>
    <t>Вимірювальна хіміко-аналітична лабораторія</t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</si>
  <si>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033/14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12.03.2019 р.</t>
    </r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</si>
  <si>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 xml:space="preserve"> Київ-Захід України1 (КЗУ-1)</t>
    </r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</si>
  <si>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</si>
  <si>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</si>
  <si>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</si>
  <si>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</si>
  <si>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</si>
  <si>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за вологою (Р = 3.92 МПа), ºС</t>
  </si>
  <si>
    <t>Температура точки роси за вуглеводнями, ºС</t>
  </si>
  <si>
    <r>
      <t>Вміст 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</si>
  <si>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</si>
  <si>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</si>
  <si>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</si>
  <si>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</si>
  <si>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</si>
  <si>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</si>
  <si>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</si>
  <si>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</si>
  <si>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</si>
  <si>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</si>
  <si>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</si>
  <si>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</si>
  <si>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</si>
  <si>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</si>
  <si>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</si>
  <si>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</si>
  <si>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</si>
  <si>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</si>
  <si>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</si>
  <si>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</si>
  <si>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</si>
  <si>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</si>
  <si>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</si>
  <si>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˂0,006</t>
  </si>
  <si>
    <t>˂0,002</t>
  </si>
  <si>
    <t>відс.</t>
  </si>
  <si>
    <t>Рівень одоризації відповідає чинним нормативним документам</t>
  </si>
  <si>
    <t>Середньозважене значення теплоти згоряння:</t>
  </si>
  <si>
    <t>В.О.Начальника Бердичівського ЛВУ МГ</t>
  </si>
  <si>
    <t>Карась О.С.</t>
  </si>
  <si>
    <t>Керівник підрозділу підприємства, якому підпорядкована лабораторія</t>
  </si>
  <si>
    <t>підпис</t>
  </si>
  <si>
    <t>прізвище</t>
  </si>
  <si>
    <t>дата</t>
  </si>
  <si>
    <t xml:space="preserve">Завідувач ВХАЛ </t>
  </si>
  <si>
    <t>Савченко О.М.</t>
  </si>
  <si>
    <t>Лабораторія, де здійснювались аналізи газу</t>
  </si>
  <si>
    <t>Начальник служби ГВ та М</t>
  </si>
  <si>
    <t>Власов Д.І.</t>
  </si>
  <si>
    <t>Метрологічна служба, яка вимірює обсяги газу</t>
  </si>
  <si>
    <t>Житомирська область</t>
  </si>
  <si>
    <r>
      <t xml:space="preserve">Додаток до Паспорту фізико-хімічних показників природного газу </t>
    </r>
    <r>
      <rPr>
        <b/>
        <sz val="11"/>
        <color rgb="FFC00000"/>
        <rFont val="Arial"/>
        <family val="2"/>
        <charset val="204"/>
      </rPr>
      <t>№4</t>
    </r>
  </si>
  <si>
    <t>Область</t>
  </si>
  <si>
    <t>ГРС, прямий споживач</t>
  </si>
  <si>
    <r>
      <t xml:space="preserve">Cередньозважене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</t>
    </r>
  </si>
  <si>
    <t xml:space="preserve"> МДж/м³</t>
  </si>
  <si>
    <t>ккал/м³</t>
  </si>
  <si>
    <t>кВт*год./м³</t>
  </si>
  <si>
    <t>ГРС Райгородок, 56ZOPZНІ40978020</t>
  </si>
  <si>
    <t>ГРС Маркуші, 56ZOPZНІ4097301М</t>
  </si>
  <si>
    <t xml:space="preserve">ГРС Краснопіль Безпечна, 56ZOPZНІ4097001Y </t>
  </si>
  <si>
    <t>ГРС Березівка, 56ZOPZНІ4095501О</t>
  </si>
  <si>
    <r>
      <t>ГРС Київ-Захід України1 КЗУ-1 АГНКС ПП "БУТАН-ПЛЮС" (прямий споживач ПП "БУТАН-ПЛЮС"</t>
    </r>
    <r>
      <rPr>
        <sz val="10"/>
        <rFont val="Times New Roman"/>
        <family val="1"/>
        <charset val="204"/>
      </rPr>
      <t>), 56ZOPZНІ1003103D</t>
    </r>
  </si>
  <si>
    <t>Вінницька област</t>
  </si>
  <si>
    <t>ГРС Райгородок Тернівка, 56ZOPZНІ40978012</t>
  </si>
  <si>
    <t xml:space="preserve">ГРС Краснопіль Лип'ятин, 56ZOPZНІ4097002W </t>
  </si>
  <si>
    <r>
      <t xml:space="preserve">Середньозважене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 по маршруту №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</si>
</sst>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yy\ \р/"/>
    <numFmt numFmtId="165" formatCode="0.0000"/>
    <numFmt numFmtId="166" formatCode="0.0"/>
    <numFmt numFmtId="167" formatCode="0.000"/>
    <numFmt numFmtId="168" formatCode="dd/mm/yy;@"/>
    <numFmt numFmtId="169" formatCode="dd\.mm\.yyyy;@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.9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1"/>
      <name val="Times New Roman"/>
      <family val="1"/>
      <charset val="204"/>
    </font>
    <font>
      <b/>
      <sz val="10"/>
      <color indexed="57"/>
      <name val="Arial Cyr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Helv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26" fillId="0" borderId="0"/>
    <xf numFmtId="0" fontId="34" fillId="0" borderId="0"/>
    <xf numFmtId="0" fontId="27" fillId="0" borderId="0"/>
    <xf numFmtId="0" fontId="27" fillId="0" borderId="0"/>
    <xf numFmtId="0" fontId="35" fillId="0" borderId="0"/>
    <xf numFmtId="0" fontId="36" fillId="0" borderId="0"/>
    <xf numFmtId="0" fontId="27" fillId="0" borderId="0"/>
    <xf numFmtId="0" fontId="1" fillId="0" borderId="0"/>
    <xf numFmtId="0" fontId="37" fillId="0" borderId="0"/>
    <xf numFmtId="0" fontId="34" fillId="0" borderId="0"/>
    <xf numFmtId="0" fontId="34" fillId="0" borderId="0"/>
  </cellStyleXfs>
  <cellXfs count="264">
    <xf numFmtId="0" fontId="0" fillId="0" borderId="0" xfId="0"/>
    <xf numFmtId="0" fontId="2" fillId="0" borderId="1" xfId="1" applyFont="1" applyBorder="1"/>
    <xf numFmtId="0" fontId="3" fillId="0" borderId="2" xfId="1" applyFont="1" applyBorder="1" applyProtection="1">
      <protection locked="0"/>
    </xf>
    <xf numFmtId="0" fontId="4" fillId="0" borderId="2" xfId="1" applyFont="1" applyBorder="1" applyProtection="1">
      <protection locked="0"/>
    </xf>
    <xf numFmtId="0" fontId="1" fillId="0" borderId="0" xfId="1" applyProtection="1">
      <protection locked="0"/>
    </xf>
    <xf numFmtId="0" fontId="4" fillId="0" borderId="5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2" fillId="0" borderId="4" xfId="1" applyFont="1" applyBorder="1"/>
    <xf numFmtId="0" fontId="5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3" fillId="2" borderId="24" xfId="1" applyFont="1" applyFill="1" applyBorder="1" applyAlignment="1" applyProtection="1">
      <alignment horizontal="center" vertical="center" textRotation="90" wrapText="1"/>
      <protection locked="0"/>
    </xf>
    <xf numFmtId="0" fontId="3" fillId="2" borderId="25" xfId="1" applyFont="1" applyFill="1" applyBorder="1" applyAlignment="1" applyProtection="1">
      <alignment horizontal="center" vertical="center" textRotation="90" wrapText="1"/>
      <protection locked="0"/>
    </xf>
    <xf numFmtId="0" fontId="3" fillId="2" borderId="26" xfId="1" applyFont="1" applyFill="1" applyBorder="1" applyAlignment="1" applyProtection="1">
      <alignment horizontal="center" vertical="center" textRotation="90" wrapText="1"/>
      <protection locked="0"/>
    </xf>
    <xf numFmtId="0" fontId="3" fillId="2" borderId="27" xfId="1" applyFont="1" applyFill="1" applyBorder="1" applyAlignment="1" applyProtection="1">
      <alignment horizontal="center" vertical="center" textRotation="90" wrapText="1"/>
      <protection locked="0"/>
    </xf>
    <xf numFmtId="0" fontId="3" fillId="2" borderId="21" xfId="1" applyFont="1" applyFill="1" applyBorder="1" applyAlignment="1" applyProtection="1">
      <alignment horizontal="center" vertical="center" textRotation="90" wrapText="1"/>
      <protection locked="0"/>
    </xf>
    <xf numFmtId="0" fontId="3" fillId="2" borderId="28" xfId="1" applyFont="1" applyFill="1" applyBorder="1" applyAlignment="1" applyProtection="1">
      <alignment horizontal="center" vertical="center" textRotation="90" wrapText="1"/>
      <protection locked="0"/>
    </xf>
    <xf numFmtId="0" fontId="3" fillId="2" borderId="29" xfId="1" applyFont="1" applyFill="1" applyBorder="1" applyAlignment="1" applyProtection="1">
      <alignment horizontal="center" vertical="center" textRotation="90" wrapText="1"/>
      <protection locked="0"/>
    </xf>
    <xf numFmtId="0" fontId="3" fillId="2" borderId="30" xfId="1" applyFont="1" applyFill="1" applyBorder="1" applyAlignment="1" applyProtection="1">
      <alignment horizontal="center" vertical="center" textRotation="90" wrapText="1"/>
      <protection locked="0"/>
    </xf>
    <xf numFmtId="0" fontId="3" fillId="2" borderId="31" xfId="1" applyFont="1" applyFill="1" applyBorder="1" applyAlignment="1" applyProtection="1">
      <alignment horizontal="center" vertical="center" textRotation="90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165" fontId="11" fillId="0" borderId="8" xfId="1" applyNumberFormat="1" applyFont="1" applyBorder="1" applyAlignment="1">
      <alignment horizontal="center" vertical="center" wrapText="1"/>
    </xf>
    <xf numFmtId="165" fontId="11" fillId="0" borderId="35" xfId="1" applyNumberFormat="1" applyFont="1" applyBorder="1" applyAlignment="1">
      <alignment horizontal="center" vertical="center" wrapText="1"/>
    </xf>
    <xf numFmtId="165" fontId="11" fillId="0" borderId="6" xfId="1" applyNumberFormat="1" applyFont="1" applyBorder="1" applyAlignment="1">
      <alignment horizontal="center" vertical="center" wrapText="1"/>
    </xf>
    <xf numFmtId="1" fontId="11" fillId="0" borderId="36" xfId="1" applyNumberFormat="1" applyFont="1" applyBorder="1" applyAlignment="1">
      <alignment horizontal="center" vertical="center" wrapText="1"/>
    </xf>
    <xf numFmtId="2" fontId="11" fillId="0" borderId="7" xfId="1" applyNumberFormat="1" applyFont="1" applyBorder="1" applyAlignment="1">
      <alignment horizontal="center" vertical="center" wrapText="1"/>
    </xf>
    <xf numFmtId="2" fontId="11" fillId="0" borderId="9" xfId="1" applyNumberFormat="1" applyFont="1" applyBorder="1" applyAlignment="1">
      <alignment horizontal="center" vertical="center" wrapText="1"/>
    </xf>
    <xf numFmtId="1" fontId="11" fillId="0" borderId="6" xfId="1" applyNumberFormat="1" applyFont="1" applyBorder="1" applyAlignment="1">
      <alignment horizontal="center" vertical="center" wrapText="1"/>
    </xf>
    <xf numFmtId="2" fontId="11" fillId="0" borderId="37" xfId="1" applyNumberFormat="1" applyFont="1" applyBorder="1" applyAlignment="1">
      <alignment horizontal="center" vertical="center" wrapText="1"/>
    </xf>
    <xf numFmtId="1" fontId="11" fillId="0" borderId="7" xfId="1" applyNumberFormat="1" applyFont="1" applyBorder="1" applyAlignment="1">
      <alignment horizontal="center" vertical="center" wrapText="1"/>
    </xf>
    <xf numFmtId="2" fontId="11" fillId="0" borderId="8" xfId="1" applyNumberFormat="1" applyFont="1" applyBorder="1" applyAlignment="1">
      <alignment horizontal="center" vertical="center" wrapText="1"/>
    </xf>
    <xf numFmtId="166" fontId="11" fillId="0" borderId="38" xfId="1" applyNumberFormat="1" applyFont="1" applyBorder="1" applyAlignment="1">
      <alignment horizontal="center" vertical="center" wrapText="1"/>
    </xf>
    <xf numFmtId="166" fontId="11" fillId="0" borderId="18" xfId="1" applyNumberFormat="1" applyFont="1" applyBorder="1" applyAlignment="1">
      <alignment horizontal="center" vertical="center" wrapText="1"/>
    </xf>
    <xf numFmtId="0" fontId="4" fillId="2" borderId="39" xfId="1" applyFont="1" applyFill="1" applyBorder="1" applyAlignment="1" applyProtection="1">
      <alignment horizontal="center" vertical="center" wrapText="1"/>
      <protection locked="0"/>
    </xf>
    <xf numFmtId="0" fontId="4" fillId="2" borderId="40" xfId="1" applyFont="1" applyFill="1" applyBorder="1" applyAlignment="1" applyProtection="1">
      <alignment horizontal="center" vertical="center" wrapText="1"/>
      <protection locked="0"/>
    </xf>
    <xf numFmtId="167" fontId="12" fillId="2" borderId="0" xfId="1" applyNumberFormat="1" applyFont="1" applyFill="1"/>
    <xf numFmtId="0" fontId="13" fillId="2" borderId="0" xfId="1" applyFont="1" applyFill="1" applyAlignment="1">
      <alignment horizontal="center"/>
    </xf>
    <xf numFmtId="2" fontId="12" fillId="2" borderId="0" xfId="1" applyNumberFormat="1" applyFont="1" applyFill="1" applyProtection="1"/>
    <xf numFmtId="0" fontId="12" fillId="2" borderId="0" xfId="1" applyFont="1" applyFill="1" applyProtection="1"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165" fontId="11" fillId="0" borderId="18" xfId="1" applyNumberFormat="1" applyFont="1" applyBorder="1" applyAlignment="1">
      <alignment horizontal="center" vertical="center" wrapText="1"/>
    </xf>
    <xf numFmtId="165" fontId="11" fillId="0" borderId="41" xfId="1" applyNumberFormat="1" applyFont="1" applyBorder="1" applyAlignment="1">
      <alignment horizontal="center" vertical="center" wrapText="1"/>
    </xf>
    <xf numFmtId="165" fontId="11" fillId="0" borderId="10" xfId="1" applyNumberFormat="1" applyFont="1" applyBorder="1" applyAlignment="1">
      <alignment horizontal="center" vertical="center" wrapText="1"/>
    </xf>
    <xf numFmtId="1" fontId="11" fillId="0" borderId="42" xfId="1" applyNumberFormat="1" applyFont="1" applyBorder="1" applyAlignment="1">
      <alignment horizontal="center" vertical="center" wrapText="1"/>
    </xf>
    <xf numFmtId="2" fontId="11" fillId="0" borderId="17" xfId="1" applyNumberFormat="1" applyFont="1" applyBorder="1" applyAlignment="1">
      <alignment horizontal="center" vertical="center" wrapText="1"/>
    </xf>
    <xf numFmtId="2" fontId="11" fillId="0" borderId="19" xfId="1" applyNumberFormat="1" applyFont="1" applyBorder="1" applyAlignment="1">
      <alignment horizontal="center" vertical="center" wrapText="1"/>
    </xf>
    <xf numFmtId="1" fontId="11" fillId="0" borderId="10" xfId="1" applyNumberFormat="1" applyFont="1" applyBorder="1" applyAlignment="1">
      <alignment horizontal="center" vertical="center" wrapText="1"/>
    </xf>
    <xf numFmtId="2" fontId="11" fillId="0" borderId="38" xfId="1" applyNumberFormat="1" applyFont="1" applyBorder="1" applyAlignment="1">
      <alignment horizontal="center" vertical="center" wrapText="1"/>
    </xf>
    <xf numFmtId="1" fontId="11" fillId="0" borderId="17" xfId="1" applyNumberFormat="1" applyFont="1" applyBorder="1" applyAlignment="1">
      <alignment horizontal="center" vertical="center" wrapText="1"/>
    </xf>
    <xf numFmtId="2" fontId="11" fillId="0" borderId="18" xfId="1" applyNumberFormat="1" applyFont="1" applyBorder="1" applyAlignment="1">
      <alignment horizontal="center" vertical="center" wrapText="1"/>
    </xf>
    <xf numFmtId="0" fontId="4" fillId="2" borderId="18" xfId="1" applyFont="1" applyFill="1" applyBorder="1" applyAlignment="1" applyProtection="1">
      <alignment horizontal="center" vertical="center" wrapText="1"/>
      <protection locked="0"/>
    </xf>
    <xf numFmtId="0" fontId="4" fillId="2" borderId="19" xfId="1" applyFont="1" applyFill="1" applyBorder="1" applyAlignment="1" applyProtection="1">
      <alignment horizontal="center" vertical="center" wrapText="1"/>
      <protection locked="0"/>
    </xf>
    <xf numFmtId="165" fontId="14" fillId="0" borderId="18" xfId="1" applyNumberFormat="1" applyFont="1" applyBorder="1" applyAlignment="1">
      <alignment horizontal="center" vertical="center" wrapText="1"/>
    </xf>
    <xf numFmtId="165" fontId="14" fillId="0" borderId="41" xfId="1" applyNumberFormat="1" applyFont="1" applyBorder="1" applyAlignment="1">
      <alignment horizontal="center" vertical="center" wrapText="1"/>
    </xf>
    <xf numFmtId="165" fontId="14" fillId="0" borderId="10" xfId="1" applyNumberFormat="1" applyFont="1" applyBorder="1" applyAlignment="1">
      <alignment horizontal="center" vertical="center" wrapText="1"/>
    </xf>
    <xf numFmtId="1" fontId="14" fillId="0" borderId="42" xfId="1" applyNumberFormat="1" applyFont="1" applyBorder="1" applyAlignment="1">
      <alignment horizontal="center" vertical="center" wrapText="1"/>
    </xf>
    <xf numFmtId="2" fontId="14" fillId="0" borderId="17" xfId="1" applyNumberFormat="1" applyFont="1" applyBorder="1" applyAlignment="1">
      <alignment horizontal="center" vertical="center" wrapText="1"/>
    </xf>
    <xf numFmtId="2" fontId="14" fillId="0" borderId="19" xfId="1" applyNumberFormat="1" applyFont="1" applyBorder="1" applyAlignment="1">
      <alignment horizontal="center" vertical="center" wrapText="1"/>
    </xf>
    <xf numFmtId="1" fontId="14" fillId="0" borderId="10" xfId="1" applyNumberFormat="1" applyFont="1" applyBorder="1" applyAlignment="1">
      <alignment horizontal="center" vertical="center" wrapText="1"/>
    </xf>
    <xf numFmtId="2" fontId="14" fillId="0" borderId="38" xfId="1" applyNumberFormat="1" applyFont="1" applyBorder="1" applyAlignment="1">
      <alignment horizontal="center" vertical="center" wrapText="1"/>
    </xf>
    <xf numFmtId="1" fontId="14" fillId="0" borderId="17" xfId="1" applyNumberFormat="1" applyFont="1" applyBorder="1" applyAlignment="1">
      <alignment horizontal="center" vertical="center" wrapText="1"/>
    </xf>
    <xf numFmtId="2" fontId="14" fillId="0" borderId="18" xfId="1" applyNumberFormat="1" applyFont="1" applyBorder="1" applyAlignment="1">
      <alignment horizontal="center" vertical="center" wrapText="1"/>
    </xf>
    <xf numFmtId="166" fontId="14" fillId="0" borderId="38" xfId="1" applyNumberFormat="1" applyFont="1" applyBorder="1" applyAlignment="1">
      <alignment horizontal="center" vertical="center" wrapText="1"/>
    </xf>
    <xf numFmtId="166" fontId="14" fillId="0" borderId="18" xfId="1" applyNumberFormat="1" applyFont="1" applyBorder="1" applyAlignment="1">
      <alignment horizontal="center" vertical="center" wrapText="1"/>
    </xf>
    <xf numFmtId="167" fontId="1" fillId="2" borderId="0" xfId="1" applyNumberFormat="1" applyFill="1"/>
    <xf numFmtId="0" fontId="15" fillId="2" borderId="0" xfId="1" applyFont="1" applyFill="1" applyAlignment="1">
      <alignment horizontal="center"/>
    </xf>
    <xf numFmtId="2" fontId="1" fillId="2" borderId="0" xfId="1" applyNumberFormat="1" applyFill="1" applyProtection="1"/>
    <xf numFmtId="0" fontId="1" fillId="2" borderId="0" xfId="1" applyFill="1" applyProtection="1">
      <protection locked="0"/>
    </xf>
    <xf numFmtId="0" fontId="3" fillId="2" borderId="43" xfId="1" applyFont="1" applyFill="1" applyBorder="1" applyAlignment="1" applyProtection="1">
      <alignment horizontal="center" vertical="center" wrapText="1"/>
      <protection locked="0"/>
    </xf>
    <xf numFmtId="0" fontId="3" fillId="2" borderId="18" xfId="1" applyFont="1" applyFill="1" applyBorder="1" applyAlignment="1" applyProtection="1">
      <alignment horizontal="center" vertical="center" wrapText="1"/>
      <protection locked="0"/>
    </xf>
    <xf numFmtId="165" fontId="4" fillId="2" borderId="44" xfId="1" applyNumberFormat="1" applyFont="1" applyFill="1" applyBorder="1" applyAlignment="1">
      <alignment horizontal="center"/>
    </xf>
    <xf numFmtId="165" fontId="4" fillId="2" borderId="39" xfId="1" applyNumberFormat="1" applyFont="1" applyFill="1" applyBorder="1" applyAlignment="1">
      <alignment horizontal="center"/>
    </xf>
    <xf numFmtId="165" fontId="4" fillId="2" borderId="45" xfId="1" applyNumberFormat="1" applyFont="1" applyFill="1" applyBorder="1" applyAlignment="1">
      <alignment horizontal="center"/>
    </xf>
    <xf numFmtId="165" fontId="4" fillId="2" borderId="38" xfId="1" applyNumberFormat="1" applyFont="1" applyFill="1" applyBorder="1" applyAlignment="1">
      <alignment horizontal="center"/>
    </xf>
    <xf numFmtId="165" fontId="4" fillId="2" borderId="18" xfId="1" applyNumberFormat="1" applyFont="1" applyFill="1" applyBorder="1" applyAlignment="1">
      <alignment horizontal="center"/>
    </xf>
    <xf numFmtId="165" fontId="4" fillId="2" borderId="41" xfId="1" applyNumberFormat="1" applyFont="1" applyFill="1" applyBorder="1" applyAlignment="1">
      <alignment horizontal="center"/>
    </xf>
    <xf numFmtId="165" fontId="3" fillId="2" borderId="38" xfId="1" applyNumberFormat="1" applyFont="1" applyFill="1" applyBorder="1" applyAlignment="1">
      <alignment horizontal="center"/>
    </xf>
    <xf numFmtId="165" fontId="3" fillId="2" borderId="18" xfId="1" applyNumberFormat="1" applyFont="1" applyFill="1" applyBorder="1" applyAlignment="1">
      <alignment horizontal="center"/>
    </xf>
    <xf numFmtId="165" fontId="3" fillId="2" borderId="41" xfId="1" applyNumberFormat="1" applyFont="1" applyFill="1" applyBorder="1" applyAlignment="1">
      <alignment horizontal="center"/>
    </xf>
    <xf numFmtId="165" fontId="3" fillId="2" borderId="10" xfId="1" applyNumberFormat="1" applyFont="1" applyFill="1" applyBorder="1" applyAlignment="1">
      <alignment horizontal="center"/>
    </xf>
    <xf numFmtId="3" fontId="3" fillId="2" borderId="17" xfId="1" applyNumberFormat="1" applyFont="1" applyFill="1" applyBorder="1" applyAlignment="1">
      <alignment horizontal="center"/>
    </xf>
    <xf numFmtId="2" fontId="3" fillId="2" borderId="18" xfId="1" applyNumberFormat="1" applyFont="1" applyFill="1" applyBorder="1" applyAlignment="1">
      <alignment horizontal="center"/>
    </xf>
    <xf numFmtId="2" fontId="3" fillId="2" borderId="19" xfId="1" applyNumberFormat="1" applyFont="1" applyFill="1" applyBorder="1" applyAlignment="1" applyProtection="1">
      <alignment horizontal="center" vertical="center" wrapText="1"/>
      <protection locked="0"/>
    </xf>
    <xf numFmtId="166" fontId="4" fillId="2" borderId="38" xfId="1" applyNumberFormat="1" applyFont="1" applyFill="1" applyBorder="1" applyAlignment="1">
      <alignment horizontal="center"/>
    </xf>
    <xf numFmtId="166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43" xfId="1" applyNumberFormat="1" applyFont="1" applyFill="1" applyBorder="1" applyAlignment="1">
      <alignment horizontal="center"/>
    </xf>
    <xf numFmtId="3" fontId="4" fillId="2" borderId="46" xfId="1" applyNumberFormat="1" applyFont="1" applyFill="1" applyBorder="1" applyAlignment="1">
      <alignment horizontal="center"/>
    </xf>
    <xf numFmtId="2" fontId="4" fillId="2" borderId="39" xfId="1" applyNumberFormat="1" applyFont="1" applyFill="1" applyBorder="1" applyAlignment="1">
      <alignment horizontal="center"/>
    </xf>
    <xf numFmtId="2" fontId="3" fillId="2" borderId="40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0" xfId="1" applyNumberFormat="1" applyFont="1" applyFill="1" applyBorder="1" applyAlignment="1">
      <alignment horizontal="center"/>
    </xf>
    <xf numFmtId="3" fontId="4" fillId="2" borderId="17" xfId="1" applyNumberFormat="1" applyFont="1" applyFill="1" applyBorder="1" applyAlignment="1">
      <alignment horizontal="center"/>
    </xf>
    <xf numFmtId="2" fontId="4" fillId="2" borderId="18" xfId="1" applyNumberFormat="1" applyFont="1" applyFill="1" applyBorder="1" applyAlignment="1">
      <alignment horizontal="center"/>
    </xf>
    <xf numFmtId="3" fontId="3" fillId="2" borderId="42" xfId="1" applyNumberFormat="1" applyFont="1" applyFill="1" applyBorder="1" applyAlignment="1" applyProtection="1">
      <alignment horizontal="center"/>
      <protection locked="0"/>
    </xf>
    <xf numFmtId="2" fontId="3" fillId="2" borderId="17" xfId="1" applyNumberFormat="1" applyFont="1" applyFill="1" applyBorder="1" applyAlignment="1">
      <alignment horizontal="center"/>
    </xf>
    <xf numFmtId="3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3" fillId="2" borderId="38" xfId="1" applyNumberFormat="1" applyFont="1" applyFill="1" applyBorder="1" applyAlignment="1">
      <alignment horizontal="center"/>
    </xf>
    <xf numFmtId="4" fontId="3" fillId="2" borderId="19" xfId="1" applyNumberFormat="1" applyFont="1" applyFill="1" applyBorder="1" applyAlignment="1" applyProtection="1">
      <alignment horizontal="center" vertical="center" wrapText="1"/>
      <protection locked="0"/>
    </xf>
    <xf numFmtId="166" fontId="3" fillId="2" borderId="38" xfId="1" applyNumberFormat="1" applyFont="1" applyFill="1" applyBorder="1" applyAlignment="1">
      <alignment horizontal="center"/>
    </xf>
    <xf numFmtId="166" fontId="3" fillId="2" borderId="18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42" xfId="1" applyNumberFormat="1" applyFont="1" applyFill="1" applyBorder="1" applyAlignment="1" applyProtection="1">
      <alignment horizontal="center"/>
      <protection locked="0"/>
    </xf>
    <xf numFmtId="2" fontId="4" fillId="2" borderId="17" xfId="1" applyNumberFormat="1" applyFont="1" applyFill="1" applyBorder="1" applyAlignment="1">
      <alignment horizontal="center"/>
    </xf>
    <xf numFmtId="2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38" xfId="1" applyNumberFormat="1" applyFont="1" applyFill="1" applyBorder="1" applyAlignment="1">
      <alignment horizontal="center"/>
    </xf>
    <xf numFmtId="4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1" applyFont="1" applyFill="1" applyBorder="1" applyAlignment="1" applyProtection="1">
      <alignment horizontal="center" vertical="center" wrapText="1"/>
      <protection locked="0"/>
    </xf>
    <xf numFmtId="165" fontId="3" fillId="2" borderId="47" xfId="1" applyNumberFormat="1" applyFont="1" applyFill="1" applyBorder="1" applyAlignment="1">
      <alignment horizontal="center"/>
    </xf>
    <xf numFmtId="165" fontId="3" fillId="2" borderId="48" xfId="1" applyNumberFormat="1" applyFont="1" applyFill="1" applyBorder="1" applyAlignment="1">
      <alignment horizontal="center"/>
    </xf>
    <xf numFmtId="165" fontId="3" fillId="2" borderId="49" xfId="1" applyNumberFormat="1" applyFont="1" applyFill="1" applyBorder="1" applyAlignment="1">
      <alignment horizontal="center"/>
    </xf>
    <xf numFmtId="165" fontId="3" fillId="2" borderId="23" xfId="1" applyNumberFormat="1" applyFont="1" applyFill="1" applyBorder="1" applyAlignment="1">
      <alignment horizontal="center"/>
    </xf>
    <xf numFmtId="3" fontId="3" fillId="2" borderId="50" xfId="1" applyNumberFormat="1" applyFont="1" applyFill="1" applyBorder="1" applyAlignment="1">
      <alignment horizontal="center"/>
    </xf>
    <xf numFmtId="2" fontId="3" fillId="2" borderId="48" xfId="1" applyNumberFormat="1" applyFont="1" applyFill="1" applyBorder="1" applyAlignment="1">
      <alignment horizontal="center"/>
    </xf>
    <xf numFmtId="2" fontId="3" fillId="2" borderId="5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48" xfId="1" applyFont="1" applyFill="1" applyBorder="1" applyAlignment="1" applyProtection="1">
      <alignment horizontal="center" vertical="center" wrapText="1"/>
      <protection locked="0"/>
    </xf>
    <xf numFmtId="0" fontId="4" fillId="2" borderId="51" xfId="1" applyFont="1" applyFill="1" applyBorder="1" applyAlignment="1" applyProtection="1">
      <alignment horizontal="center" vertical="center" wrapText="1"/>
      <protection locked="0"/>
    </xf>
    <xf numFmtId="167" fontId="1" fillId="0" borderId="0" xfId="1" applyNumberFormat="1"/>
    <xf numFmtId="0" fontId="15" fillId="0" borderId="0" xfId="1" applyFont="1" applyAlignment="1">
      <alignment horizontal="center"/>
    </xf>
    <xf numFmtId="2" fontId="1" fillId="0" borderId="0" xfId="1" applyNumberFormat="1" applyProtection="1"/>
    <xf numFmtId="0" fontId="4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168" fontId="16" fillId="0" borderId="4" xfId="1" applyNumberFormat="1" applyFont="1" applyBorder="1" applyAlignment="1">
      <alignment horizontal="right" vertical="center" wrapText="1"/>
    </xf>
    <xf numFmtId="0" fontId="17" fillId="0" borderId="55" xfId="1" applyFont="1" applyBorder="1" applyAlignment="1" applyProtection="1">
      <alignment vertical="center"/>
      <protection locked="0"/>
    </xf>
    <xf numFmtId="0" fontId="17" fillId="0" borderId="55" xfId="1" applyFont="1" applyBorder="1" applyProtection="1">
      <protection locked="0"/>
    </xf>
    <xf numFmtId="168" fontId="18" fillId="0" borderId="55" xfId="1" applyNumberFormat="1" applyFont="1" applyBorder="1" applyAlignment="1">
      <alignment vertical="center" wrapText="1"/>
    </xf>
    <xf numFmtId="168" fontId="20" fillId="0" borderId="0" xfId="1" applyNumberFormat="1" applyFont="1" applyFill="1" applyBorder="1" applyAlignment="1">
      <alignment horizontal="right" vertical="center" wrapText="1"/>
    </xf>
    <xf numFmtId="167" fontId="21" fillId="0" borderId="5" xfId="1" applyNumberFormat="1" applyFont="1" applyFill="1" applyBorder="1" applyAlignment="1">
      <alignment horizontal="right" vertical="center"/>
    </xf>
    <xf numFmtId="167" fontId="21" fillId="0" borderId="0" xfId="1" applyNumberFormat="1" applyFont="1" applyBorder="1" applyAlignment="1">
      <alignment horizontal="right" vertical="center"/>
    </xf>
    <xf numFmtId="0" fontId="1" fillId="0" borderId="0" xfId="1"/>
    <xf numFmtId="167" fontId="22" fillId="0" borderId="0" xfId="1" applyNumberFormat="1" applyFont="1" applyBorder="1" applyAlignment="1">
      <alignment horizontal="left" vertical="center"/>
    </xf>
    <xf numFmtId="0" fontId="4" fillId="0" borderId="0" xfId="1" applyFont="1" applyBorder="1"/>
    <xf numFmtId="0" fontId="23" fillId="0" borderId="0" xfId="1" applyFont="1" applyBorder="1" applyAlignment="1" applyProtection="1">
      <alignment vertical="center"/>
      <protection locked="0"/>
    </xf>
    <xf numFmtId="0" fontId="24" fillId="0" borderId="0" xfId="1" applyFont="1" applyBorder="1"/>
    <xf numFmtId="0" fontId="24" fillId="0" borderId="0" xfId="1" applyFont="1" applyBorder="1" applyProtection="1">
      <protection locked="0"/>
    </xf>
    <xf numFmtId="0" fontId="23" fillId="0" borderId="0" xfId="1" applyFont="1" applyBorder="1" applyProtection="1">
      <protection locked="0"/>
    </xf>
    <xf numFmtId="0" fontId="23" fillId="0" borderId="0" xfId="1" applyFont="1" applyBorder="1"/>
    <xf numFmtId="168" fontId="20" fillId="0" borderId="0" xfId="1" applyNumberFormat="1" applyFont="1" applyBorder="1" applyAlignment="1">
      <alignment horizontal="right" vertical="center" wrapText="1"/>
    </xf>
    <xf numFmtId="167" fontId="21" fillId="0" borderId="5" xfId="1" applyNumberFormat="1" applyFont="1" applyBorder="1" applyAlignment="1">
      <alignment horizontal="right" vertical="center"/>
    </xf>
    <xf numFmtId="0" fontId="4" fillId="0" borderId="11" xfId="1" applyFont="1" applyBorder="1" applyProtection="1">
      <protection locked="0"/>
    </xf>
    <xf numFmtId="0" fontId="4" fillId="0" borderId="12" xfId="1" applyFont="1" applyBorder="1" applyProtection="1">
      <protection locked="0"/>
    </xf>
    <xf numFmtId="0" fontId="4" fillId="0" borderId="13" xfId="1" applyFont="1" applyBorder="1" applyProtection="1">
      <protection locked="0"/>
    </xf>
    <xf numFmtId="0" fontId="25" fillId="0" borderId="0" xfId="1" applyFont="1" applyAlignment="1"/>
    <xf numFmtId="0" fontId="28" fillId="0" borderId="0" xfId="1" applyFont="1"/>
    <xf numFmtId="4" fontId="25" fillId="4" borderId="58" xfId="1" applyNumberFormat="1" applyFont="1" applyFill="1" applyBorder="1" applyAlignment="1">
      <alignment horizontal="center" vertical="center" wrapText="1"/>
    </xf>
    <xf numFmtId="4" fontId="25" fillId="4" borderId="33" xfId="1" applyNumberFormat="1" applyFont="1" applyFill="1" applyBorder="1" applyAlignment="1">
      <alignment horizontal="center" vertical="center" wrapText="1"/>
    </xf>
    <xf numFmtId="4" fontId="25" fillId="4" borderId="34" xfId="1" applyNumberFormat="1" applyFont="1" applyFill="1" applyBorder="1" applyAlignment="1">
      <alignment horizontal="center" vertical="center" wrapText="1"/>
    </xf>
    <xf numFmtId="49" fontId="18" fillId="0" borderId="6" xfId="0" applyNumberFormat="1" applyFont="1" applyBorder="1" applyAlignment="1">
      <alignment vertical="center" wrapText="1"/>
    </xf>
    <xf numFmtId="2" fontId="28" fillId="0" borderId="59" xfId="1" applyNumberFormat="1" applyFont="1" applyBorder="1" applyAlignment="1">
      <alignment horizontal="center" vertical="center"/>
    </xf>
    <xf numFmtId="1" fontId="28" fillId="0" borderId="6" xfId="1" applyNumberFormat="1" applyFont="1" applyBorder="1" applyAlignment="1">
      <alignment horizontal="center" vertical="center"/>
    </xf>
    <xf numFmtId="2" fontId="28" fillId="0" borderId="6" xfId="1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vertical="center" wrapText="1"/>
    </xf>
    <xf numFmtId="2" fontId="28" fillId="0" borderId="60" xfId="1" applyNumberFormat="1" applyFont="1" applyBorder="1" applyAlignment="1">
      <alignment horizontal="center" vertical="center"/>
    </xf>
    <xf numFmtId="1" fontId="28" fillId="0" borderId="10" xfId="1" applyNumberFormat="1" applyFont="1" applyBorder="1" applyAlignment="1">
      <alignment horizontal="center" vertical="center"/>
    </xf>
    <xf numFmtId="2" fontId="28" fillId="0" borderId="10" xfId="1" applyNumberFormat="1" applyFont="1" applyBorder="1" applyAlignment="1">
      <alignment horizontal="center" vertical="center"/>
    </xf>
    <xf numFmtId="2" fontId="28" fillId="0" borderId="62" xfId="1" applyNumberFormat="1" applyFont="1" applyBorder="1" applyAlignment="1">
      <alignment horizontal="center" vertical="center"/>
    </xf>
    <xf numFmtId="1" fontId="28" fillId="0" borderId="23" xfId="1" applyNumberFormat="1" applyFont="1" applyBorder="1" applyAlignment="1">
      <alignment horizontal="center" vertical="center"/>
    </xf>
    <xf numFmtId="2" fontId="28" fillId="0" borderId="23" xfId="1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vertical="center" wrapText="1"/>
    </xf>
    <xf numFmtId="2" fontId="28" fillId="0" borderId="64" xfId="1" applyNumberFormat="1" applyFont="1" applyBorder="1" applyAlignment="1">
      <alignment horizontal="center" vertical="center"/>
    </xf>
    <xf numFmtId="1" fontId="28" fillId="0" borderId="57" xfId="1" applyNumberFormat="1" applyFont="1" applyBorder="1" applyAlignment="1">
      <alignment horizontal="center" vertical="center"/>
    </xf>
    <xf numFmtId="2" fontId="28" fillId="0" borderId="57" xfId="1" applyNumberFormat="1" applyFont="1" applyBorder="1" applyAlignment="1">
      <alignment horizontal="center" vertical="center"/>
    </xf>
    <xf numFmtId="49" fontId="18" fillId="0" borderId="57" xfId="0" applyNumberFormat="1" applyFont="1" applyBorder="1" applyAlignment="1">
      <alignment vertical="center" wrapText="1"/>
    </xf>
    <xf numFmtId="4" fontId="25" fillId="3" borderId="66" xfId="1" applyNumberFormat="1" applyFont="1" applyFill="1" applyBorder="1" applyAlignment="1">
      <alignment horizontal="center" vertical="center"/>
    </xf>
    <xf numFmtId="3" fontId="25" fillId="3" borderId="66" xfId="1" applyNumberFormat="1" applyFont="1" applyFill="1" applyBorder="1" applyAlignment="1">
      <alignment horizontal="center" vertical="center"/>
    </xf>
    <xf numFmtId="0" fontId="30" fillId="0" borderId="55" xfId="1" applyFont="1" applyBorder="1" applyProtection="1">
      <protection locked="0"/>
    </xf>
    <xf numFmtId="168" fontId="18" fillId="0" borderId="55" xfId="1" applyNumberFormat="1" applyFont="1" applyBorder="1" applyAlignment="1">
      <alignment horizontal="center" vertical="center" wrapText="1"/>
    </xf>
    <xf numFmtId="169" fontId="19" fillId="0" borderId="55" xfId="1" applyNumberFormat="1" applyFont="1" applyBorder="1" applyAlignment="1" applyProtection="1">
      <alignment horizontal="right"/>
      <protection locked="0"/>
    </xf>
    <xf numFmtId="168" fontId="18" fillId="0" borderId="0" xfId="1" applyNumberFormat="1" applyFont="1" applyBorder="1" applyAlignment="1">
      <alignment vertical="center" wrapText="1"/>
    </xf>
    <xf numFmtId="0" fontId="30" fillId="0" borderId="0" xfId="1" applyFont="1" applyBorder="1" applyProtection="1">
      <protection locked="0"/>
    </xf>
    <xf numFmtId="0" fontId="1" fillId="0" borderId="0" xfId="1" applyBorder="1"/>
    <xf numFmtId="169" fontId="19" fillId="0" borderId="0" xfId="1" applyNumberFormat="1" applyFont="1" applyBorder="1" applyAlignment="1" applyProtection="1">
      <protection locked="0"/>
    </xf>
    <xf numFmtId="0" fontId="23" fillId="0" borderId="0" xfId="1" applyFont="1" applyAlignment="1" applyProtection="1">
      <alignment vertical="center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0" fontId="23" fillId="0" borderId="56" xfId="1" applyFont="1" applyBorder="1" applyAlignment="1" applyProtection="1">
      <alignment horizontal="center" vertical="center"/>
      <protection locked="0"/>
    </xf>
    <xf numFmtId="0" fontId="31" fillId="0" borderId="0" xfId="1" applyFont="1" applyBorder="1"/>
    <xf numFmtId="0" fontId="32" fillId="0" borderId="0" xfId="1" applyFont="1" applyBorder="1" applyProtection="1">
      <protection locked="0"/>
    </xf>
    <xf numFmtId="0" fontId="33" fillId="0" borderId="0" xfId="1" applyFont="1" applyBorder="1" applyProtection="1">
      <protection locked="0"/>
    </xf>
    <xf numFmtId="0" fontId="1" fillId="0" borderId="12" xfId="1" applyBorder="1" applyProtection="1">
      <protection locked="0"/>
    </xf>
    <xf numFmtId="0" fontId="1" fillId="0" borderId="0" xfId="1" applyBorder="1" applyProtection="1">
      <protection locked="0"/>
    </xf>
    <xf numFmtId="0" fontId="5" fillId="0" borderId="0" xfId="1" applyFont="1" applyBorder="1" applyAlignment="1" applyProtection="1">
      <alignment horizontal="right"/>
      <protection locked="0"/>
    </xf>
    <xf numFmtId="164" fontId="5" fillId="0" borderId="0" xfId="1" applyNumberFormat="1" applyFont="1" applyBorder="1" applyAlignment="1" applyProtection="1">
      <alignment horizontal="center"/>
      <protection locked="0"/>
    </xf>
    <xf numFmtId="164" fontId="5" fillId="0" borderId="0" xfId="1" applyNumberFormat="1" applyFont="1" applyBorder="1" applyAlignment="1" applyProtection="1">
      <alignment horizontal="center"/>
    </xf>
    <xf numFmtId="164" fontId="5" fillId="0" borderId="5" xfId="1" applyNumberFormat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horizontal="left" vertical="center" textRotation="90" wrapText="1"/>
      <protection locked="0"/>
    </xf>
    <xf numFmtId="0" fontId="3" fillId="0" borderId="18" xfId="1" applyFont="1" applyBorder="1" applyAlignment="1" applyProtection="1">
      <alignment horizontal="left" vertical="center" textRotation="90" wrapText="1"/>
      <protection locked="0"/>
    </xf>
    <xf numFmtId="0" fontId="3" fillId="0" borderId="33" xfId="1" applyFont="1" applyBorder="1" applyAlignment="1" applyProtection="1">
      <alignment horizontal="left" vertical="center" textRotation="90" wrapText="1"/>
      <protection locked="0"/>
    </xf>
    <xf numFmtId="0" fontId="3" fillId="0" borderId="21" xfId="1" applyFont="1" applyBorder="1" applyAlignment="1" applyProtection="1">
      <alignment horizontal="center" vertical="center" textRotation="90" wrapText="1"/>
      <protection locked="0"/>
    </xf>
    <xf numFmtId="0" fontId="3" fillId="0" borderId="25" xfId="1" applyFont="1" applyBorder="1" applyAlignment="1" applyProtection="1">
      <alignment horizontal="center" vertical="center" textRotation="90" wrapText="1"/>
      <protection locked="0"/>
    </xf>
    <xf numFmtId="0" fontId="3" fillId="0" borderId="6" xfId="1" applyFont="1" applyBorder="1" applyAlignment="1" applyProtection="1">
      <alignment horizontal="center" vertical="center" textRotation="90" wrapText="1"/>
      <protection locked="0"/>
    </xf>
    <xf numFmtId="0" fontId="3" fillId="0" borderId="10" xfId="1" applyFont="1" applyBorder="1" applyAlignment="1" applyProtection="1">
      <alignment horizontal="center" vertical="center" textRotation="90" wrapText="1"/>
      <protection locked="0"/>
    </xf>
    <xf numFmtId="0" fontId="3" fillId="0" borderId="23" xfId="1" applyFont="1" applyBorder="1" applyAlignment="1" applyProtection="1">
      <alignment horizontal="center" vertical="center" textRotation="90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center" vertical="center" textRotation="90" wrapText="1"/>
      <protection locked="0"/>
    </xf>
    <xf numFmtId="0" fontId="3" fillId="0" borderId="17" xfId="1" applyFont="1" applyBorder="1" applyAlignment="1" applyProtection="1">
      <alignment horizontal="center" vertical="center" textRotation="90" wrapText="1"/>
      <protection locked="0"/>
    </xf>
    <xf numFmtId="0" fontId="3" fillId="0" borderId="32" xfId="1" applyFont="1" applyBorder="1" applyAlignment="1" applyProtection="1">
      <alignment horizontal="center" vertical="center" textRotation="90" wrapText="1"/>
      <protection locked="0"/>
    </xf>
    <xf numFmtId="0" fontId="3" fillId="0" borderId="8" xfId="1" applyFont="1" applyBorder="1" applyAlignment="1" applyProtection="1">
      <alignment horizontal="right" vertical="center" textRotation="90" wrapText="1"/>
      <protection locked="0"/>
    </xf>
    <xf numFmtId="0" fontId="3" fillId="0" borderId="18" xfId="1" applyFont="1" applyBorder="1" applyAlignment="1" applyProtection="1">
      <alignment horizontal="right" vertical="center" textRotation="90" wrapText="1"/>
      <protection locked="0"/>
    </xf>
    <xf numFmtId="0" fontId="3" fillId="0" borderId="33" xfId="1" applyFont="1" applyBorder="1" applyAlignment="1" applyProtection="1">
      <alignment horizontal="right" vertical="center" textRotation="90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0" fontId="3" fillId="0" borderId="22" xfId="1" applyFont="1" applyBorder="1" applyAlignment="1" applyProtection="1">
      <alignment horizontal="center" vertical="center" textRotation="90" wrapText="1"/>
      <protection locked="0"/>
    </xf>
    <xf numFmtId="0" fontId="3" fillId="0" borderId="26" xfId="1" applyFont="1" applyBorder="1" applyAlignment="1" applyProtection="1">
      <alignment horizontal="center" vertical="center" textRotation="90" wrapText="1"/>
      <protection locked="0"/>
    </xf>
    <xf numFmtId="0" fontId="3" fillId="2" borderId="14" xfId="1" applyFont="1" applyFill="1" applyBorder="1" applyAlignment="1" applyProtection="1">
      <alignment horizontal="center" vertical="center" wrapText="1"/>
      <protection locked="0"/>
    </xf>
    <xf numFmtId="0" fontId="3" fillId="2" borderId="15" xfId="1" applyFont="1" applyFill="1" applyBorder="1" applyAlignment="1" applyProtection="1">
      <alignment horizontal="center" vertical="center" wrapText="1"/>
      <protection locked="0"/>
    </xf>
    <xf numFmtId="0" fontId="3" fillId="2" borderId="16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center" vertical="center" wrapText="1"/>
      <protection locked="0"/>
    </xf>
    <xf numFmtId="0" fontId="4" fillId="0" borderId="15" xfId="1" applyFont="1" applyBorder="1" applyAlignment="1" applyProtection="1">
      <alignment horizontal="center" vertical="center" wrapText="1"/>
      <protection locked="0"/>
    </xf>
    <xf numFmtId="0" fontId="4" fillId="0" borderId="16" xfId="1" applyFont="1" applyBorder="1" applyAlignment="1" applyProtection="1">
      <alignment horizontal="center" vertical="center" wrapText="1"/>
      <protection locked="0"/>
    </xf>
    <xf numFmtId="0" fontId="3" fillId="3" borderId="27" xfId="1" applyFont="1" applyFill="1" applyBorder="1" applyAlignment="1" applyProtection="1">
      <alignment horizontal="center" vertical="center" wrapText="1"/>
      <protection locked="0"/>
    </xf>
    <xf numFmtId="0" fontId="3" fillId="3" borderId="52" xfId="1" applyFont="1" applyFill="1" applyBorder="1" applyAlignment="1" applyProtection="1">
      <alignment horizontal="center" vertical="center" wrapText="1"/>
      <protection locked="0"/>
    </xf>
    <xf numFmtId="2" fontId="3" fillId="3" borderId="21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3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28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center" vertical="center" textRotation="90" wrapText="1"/>
      <protection locked="0"/>
    </xf>
    <xf numFmtId="0" fontId="3" fillId="0" borderId="19" xfId="1" applyFont="1" applyBorder="1" applyAlignment="1" applyProtection="1">
      <alignment horizontal="center" vertical="center" textRotation="90" wrapText="1"/>
      <protection locked="0"/>
    </xf>
    <xf numFmtId="0" fontId="3" fillId="0" borderId="34" xfId="1" applyFont="1" applyBorder="1" applyAlignment="1" applyProtection="1">
      <alignment horizontal="center" vertical="center" textRotation="90" wrapText="1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 textRotation="90" wrapText="1"/>
      <protection locked="0"/>
    </xf>
    <xf numFmtId="0" fontId="3" fillId="0" borderId="24" xfId="1" applyFont="1" applyBorder="1" applyAlignment="1" applyProtection="1">
      <alignment horizontal="center" vertical="center" textRotation="90" wrapText="1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2" xfId="1" applyFont="1" applyFill="1" applyBorder="1" applyAlignment="1" applyProtection="1">
      <alignment horizontal="center"/>
      <protection locked="0"/>
    </xf>
    <xf numFmtId="0" fontId="4" fillId="0" borderId="3" xfId="1" applyFont="1" applyFill="1" applyBorder="1" applyAlignment="1" applyProtection="1">
      <alignment horizontal="center"/>
      <protection locked="0"/>
    </xf>
    <xf numFmtId="0" fontId="4" fillId="0" borderId="52" xfId="1" applyFont="1" applyBorder="1" applyAlignment="1" applyProtection="1">
      <alignment horizontal="right" vertical="center" wrapText="1"/>
      <protection locked="0"/>
    </xf>
    <xf numFmtId="0" fontId="4" fillId="0" borderId="30" xfId="1" applyFont="1" applyBorder="1" applyAlignment="1" applyProtection="1">
      <alignment horizontal="right" vertical="center" wrapText="1"/>
      <protection locked="0"/>
    </xf>
    <xf numFmtId="0" fontId="4" fillId="0" borderId="31" xfId="1" applyFont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</xf>
    <xf numFmtId="0" fontId="4" fillId="0" borderId="0" xfId="1" applyFont="1" applyFill="1" applyBorder="1" applyAlignment="1" applyProtection="1">
      <alignment horizontal="right" wrapText="1"/>
    </xf>
    <xf numFmtId="0" fontId="4" fillId="0" borderId="5" xfId="1" applyFont="1" applyFill="1" applyBorder="1" applyAlignment="1" applyProtection="1">
      <alignment horizontal="right" wrapText="1"/>
    </xf>
    <xf numFmtId="168" fontId="18" fillId="0" borderId="55" xfId="1" applyNumberFormat="1" applyFont="1" applyBorder="1" applyAlignment="1">
      <alignment horizontal="center" vertical="center" wrapText="1"/>
    </xf>
    <xf numFmtId="169" fontId="19" fillId="0" borderId="55" xfId="1" applyNumberFormat="1" applyFont="1" applyBorder="1" applyAlignment="1" applyProtection="1">
      <alignment horizontal="center"/>
      <protection locked="0"/>
    </xf>
    <xf numFmtId="0" fontId="23" fillId="0" borderId="56" xfId="1" applyFont="1" applyBorder="1" applyAlignment="1" applyProtection="1">
      <alignment horizontal="center" vertical="center"/>
      <protection locked="0"/>
    </xf>
    <xf numFmtId="0" fontId="25" fillId="3" borderId="29" xfId="1" applyFont="1" applyFill="1" applyBorder="1" applyAlignment="1">
      <alignment horizontal="center" vertical="center" wrapText="1"/>
    </xf>
    <xf numFmtId="0" fontId="25" fillId="3" borderId="65" xfId="1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25" fillId="0" borderId="6" xfId="1" applyFont="1" applyBorder="1" applyAlignment="1">
      <alignment horizontal="center" vertical="center" wrapText="1"/>
    </xf>
    <xf numFmtId="0" fontId="25" fillId="0" borderId="57" xfId="1" applyFont="1" applyBorder="1" applyAlignment="1">
      <alignment horizontal="center" vertical="center" wrapText="1"/>
    </xf>
    <xf numFmtId="4" fontId="25" fillId="4" borderId="37" xfId="1" applyNumberFormat="1" applyFont="1" applyFill="1" applyBorder="1" applyAlignment="1">
      <alignment horizontal="center" vertical="center" wrapText="1"/>
    </xf>
    <xf numFmtId="4" fontId="25" fillId="4" borderId="8" xfId="1" applyNumberFormat="1" applyFont="1" applyFill="1" applyBorder="1" applyAlignment="1">
      <alignment horizontal="center" vertical="center" wrapText="1"/>
    </xf>
    <xf numFmtId="4" fontId="25" fillId="4" borderId="9" xfId="1" applyNumberFormat="1" applyFont="1" applyFill="1" applyBorder="1" applyAlignment="1">
      <alignment horizontal="center" vertical="center" wrapText="1"/>
    </xf>
    <xf numFmtId="0" fontId="25" fillId="0" borderId="36" xfId="1" applyFont="1" applyBorder="1" applyAlignment="1">
      <alignment horizontal="center" vertical="center" wrapText="1"/>
    </xf>
    <xf numFmtId="0" fontId="25" fillId="0" borderId="42" xfId="1" applyFont="1" applyBorder="1" applyAlignment="1">
      <alignment horizontal="center" vertical="center" wrapText="1"/>
    </xf>
    <xf numFmtId="0" fontId="25" fillId="0" borderId="61" xfId="1" applyFont="1" applyBorder="1" applyAlignment="1">
      <alignment horizontal="center" vertical="center" wrapText="1"/>
    </xf>
    <xf numFmtId="0" fontId="25" fillId="0" borderId="63" xfId="1" applyFont="1" applyBorder="1" applyAlignment="1">
      <alignment horizontal="center" vertical="center" wrapText="1"/>
    </xf>
  </cellXfs>
  <cellStyles count="13">
    <cellStyle name=" 1" xfId="3"/>
    <cellStyle name="Обычный" xfId="0" builtinId="0"/>
    <cellStyle name="Обычный 12" xfId="4"/>
    <cellStyle name="Обычный 2" xfId="1"/>
    <cellStyle name="Обычный 2 3" xfId="5"/>
    <cellStyle name="Обычный 3" xfId="6"/>
    <cellStyle name="Обычный 3 2" xfId="2"/>
    <cellStyle name="Обычный 4" xfId="7"/>
    <cellStyle name="Обычный 5" xfId="8"/>
    <cellStyle name="Обычный 6" xfId="9"/>
    <cellStyle name="Стиль 1" xfId="10"/>
    <cellStyle name="Стиль 1 6" xfId="11"/>
    <cellStyle name="Стиль 1_Додаток 2 до Наказу 2011_ЕВП_КТГ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7/04%20&#1050;&#1042;&#1030;&#1058;&#1045;&#1053;&#1068;/&#1050;&#1042;&#1030;&#1058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(2)"/>
      <sheetName val=" розрахунок до маршруту 1 (2)"/>
      <sheetName val="додаток1 до маршруту 1 (2)"/>
      <sheetName val="бланк роси"/>
      <sheetName val="T.t.ros"/>
      <sheetName val="T.t.ros(ГРС)"/>
      <sheetName val="Додаток"/>
      <sheetName val="відбір_витрати"/>
      <sheetName val="розрахунок для ПАТ(3)"/>
      <sheetName val="АКТ(3)"/>
      <sheetName val="облік витрат"/>
      <sheetName val="АКТвитрат"/>
      <sheetName val="Звіт (2)"/>
      <sheetName val="t.t.роси Н"/>
      <sheetName val="пал.газ КС"/>
      <sheetName val="Добові"/>
      <sheetName val="Добові (2)"/>
      <sheetName val=" розрахунок"/>
      <sheetName val="1"/>
      <sheetName val=" розрахунок до маршруту 1"/>
      <sheetName val="додаток1 до маршруту 1"/>
      <sheetName val="2"/>
      <sheetName val=" розрахунок до маршруту 2"/>
      <sheetName val="додаток1 до маршруту 2"/>
      <sheetName val="3"/>
      <sheetName val=" розрахунок до маршруту 3"/>
      <sheetName val="додаток1 до маршруту 3"/>
      <sheetName val="4"/>
      <sheetName val=" розрахунок до маршруту 4"/>
      <sheetName val="додаток1 до маршруту 4"/>
      <sheetName val="5"/>
      <sheetName val=" розрахунок до маршруту 5"/>
      <sheetName val="додаток1 до маршруту 5"/>
      <sheetName val="ПАЛ.ГАЗ"/>
      <sheetName val=" розрахунок до пал. газ"/>
      <sheetName val="СПИРТ(3)"/>
      <sheetName val="ОЛИВА(2)"/>
      <sheetName val="НОВА"/>
      <sheetName val="ТО-2"/>
      <sheetName val="ТО-3"/>
      <sheetName val="план робіт"/>
      <sheetName val="t.t.роси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F1">
            <v>42858</v>
          </cell>
          <cell r="L1">
            <v>42826</v>
          </cell>
          <cell r="N1">
            <v>42855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CV5">
            <v>4.6360000000000001</v>
          </cell>
        </row>
      </sheetData>
      <sheetData sheetId="17">
        <row r="139">
          <cell r="J139">
            <v>24.128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tabSelected="1" view="pageBreakPreview" topLeftCell="A16" zoomScale="80" zoomScaleNormal="70" zoomScaleSheetLayoutView="80" workbookViewId="0">
      <selection activeCell="I46" sqref="I46"/>
    </sheetView>
  </sheetViews>
  <sheetFormatPr defaultColWidth="9.140625" defaultRowHeight="15" x14ac:dyDescent="0.25"/>
  <cols>
    <col min="1" max="1" width="4.85546875" style="4" customWidth="1"/>
    <col min="2" max="2" width="8.42578125" style="4" customWidth="1"/>
    <col min="3" max="4" width="8.28515625" style="4" customWidth="1"/>
    <col min="5" max="5" width="7.85546875" style="4" customWidth="1"/>
    <col min="6" max="6" width="7.140625" style="4" customWidth="1"/>
    <col min="7" max="7" width="7.42578125" style="4" customWidth="1"/>
    <col min="8" max="8" width="7.140625" style="4" customWidth="1"/>
    <col min="9" max="9" width="7.28515625" style="4" customWidth="1"/>
    <col min="10" max="10" width="7.7109375" style="4" customWidth="1"/>
    <col min="11" max="11" width="7.140625" style="4" customWidth="1"/>
    <col min="12" max="12" width="7.7109375" style="4" customWidth="1"/>
    <col min="13" max="13" width="7.85546875" style="4" customWidth="1"/>
    <col min="14" max="14" width="8" style="4" customWidth="1"/>
    <col min="15" max="20" width="6.7109375" style="4" customWidth="1"/>
    <col min="21" max="21" width="7.5703125" style="4" customWidth="1"/>
    <col min="22" max="23" width="6.7109375" style="4" customWidth="1"/>
    <col min="24" max="24" width="7.5703125" style="4" customWidth="1"/>
    <col min="25" max="25" width="7.42578125" style="4" customWidth="1"/>
    <col min="26" max="26" width="7" style="4" customWidth="1"/>
    <col min="27" max="27" width="7.28515625" style="4" customWidth="1"/>
    <col min="28" max="28" width="7.7109375" style="4" customWidth="1"/>
    <col min="29" max="29" width="9.140625" style="4"/>
    <col min="30" max="30" width="7.5703125" style="4" customWidth="1"/>
    <col min="31" max="31" width="9.5703125" style="4" customWidth="1"/>
    <col min="32" max="32" width="7.5703125" style="4" customWidth="1"/>
    <col min="33" max="33" width="10.28515625" style="4" customWidth="1"/>
    <col min="34" max="16384" width="9.140625" style="4"/>
  </cols>
  <sheetData>
    <row r="1" spans="1:33" ht="15.75" x14ac:dyDescent="0.25">
      <c r="A1" s="1" t="s">
        <v>0</v>
      </c>
      <c r="B1" s="2"/>
      <c r="C1" s="2"/>
      <c r="D1" s="2"/>
      <c r="E1" s="3"/>
      <c r="F1" s="3"/>
      <c r="G1" s="187" t="s">
        <v>1</v>
      </c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8"/>
      <c r="AA1" s="188"/>
      <c r="AB1" s="189"/>
    </row>
    <row r="2" spans="1:33" ht="16.5" customHeight="1" x14ac:dyDescent="0.25">
      <c r="A2" s="190" t="s">
        <v>2</v>
      </c>
      <c r="B2" s="191"/>
      <c r="C2" s="191"/>
      <c r="D2" s="191"/>
      <c r="E2" s="192" t="s">
        <v>3</v>
      </c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5"/>
    </row>
    <row r="3" spans="1:33" ht="16.5" customHeight="1" x14ac:dyDescent="0.25">
      <c r="A3" s="6" t="s">
        <v>4</v>
      </c>
      <c r="B3" s="7"/>
      <c r="C3" s="7"/>
      <c r="D3" s="7"/>
      <c r="E3" s="7"/>
      <c r="F3" s="8"/>
      <c r="G3" s="192" t="s">
        <v>5</v>
      </c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9"/>
      <c r="AA3" s="9"/>
      <c r="AB3" s="5"/>
    </row>
    <row r="4" spans="1:33" ht="15" customHeight="1" x14ac:dyDescent="0.25">
      <c r="A4" s="10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9"/>
      <c r="X4" s="9"/>
      <c r="Y4" s="9"/>
      <c r="Z4" s="9"/>
      <c r="AA4" s="9"/>
      <c r="AB4" s="5"/>
    </row>
    <row r="5" spans="1:33" ht="15.75" x14ac:dyDescent="0.25">
      <c r="A5" s="10" t="s">
        <v>7</v>
      </c>
      <c r="B5" s="7"/>
      <c r="C5" s="7"/>
      <c r="D5" s="7"/>
      <c r="E5" s="7"/>
      <c r="F5" s="7"/>
      <c r="G5" s="11"/>
      <c r="H5" s="11"/>
      <c r="I5" s="11"/>
      <c r="J5" s="11"/>
      <c r="K5" s="11"/>
      <c r="L5" s="11"/>
      <c r="M5" s="11" t="s">
        <v>8</v>
      </c>
      <c r="N5" s="11"/>
      <c r="O5" s="11"/>
      <c r="P5" s="11"/>
      <c r="Q5" s="11"/>
      <c r="R5" s="11"/>
      <c r="S5" s="11"/>
      <c r="T5" s="11"/>
      <c r="U5" s="11"/>
      <c r="V5" s="183" t="s">
        <v>9</v>
      </c>
      <c r="W5" s="183"/>
      <c r="X5" s="184">
        <f>[1]Додаток!L1</f>
        <v>42826</v>
      </c>
      <c r="Y5" s="184"/>
      <c r="Z5" s="12" t="s">
        <v>10</v>
      </c>
      <c r="AA5" s="185">
        <f>[1]Додаток!N1</f>
        <v>42855</v>
      </c>
      <c r="AB5" s="186"/>
    </row>
    <row r="6" spans="1:33" ht="5.25" customHeight="1" thickBot="1" x14ac:dyDescent="0.3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5"/>
    </row>
    <row r="7" spans="1:33" ht="29.25" customHeight="1" thickBot="1" x14ac:dyDescent="0.3">
      <c r="A7" s="198" t="s">
        <v>11</v>
      </c>
      <c r="B7" s="201" t="s">
        <v>12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3"/>
      <c r="N7" s="201" t="s">
        <v>13</v>
      </c>
      <c r="O7" s="202"/>
      <c r="P7" s="202"/>
      <c r="Q7" s="202"/>
      <c r="R7" s="202"/>
      <c r="S7" s="202"/>
      <c r="T7" s="202"/>
      <c r="U7" s="202"/>
      <c r="V7" s="202"/>
      <c r="W7" s="202"/>
      <c r="X7" s="207" t="s">
        <v>14</v>
      </c>
      <c r="Y7" s="210" t="s">
        <v>15</v>
      </c>
      <c r="Z7" s="193" t="s">
        <v>16</v>
      </c>
      <c r="AA7" s="193" t="s">
        <v>17</v>
      </c>
      <c r="AB7" s="232" t="s">
        <v>18</v>
      </c>
    </row>
    <row r="8" spans="1:33" ht="16.5" customHeight="1" thickBot="1" x14ac:dyDescent="0.3">
      <c r="A8" s="199"/>
      <c r="B8" s="204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6"/>
      <c r="N8" s="198" t="s">
        <v>19</v>
      </c>
      <c r="O8" s="235" t="s">
        <v>20</v>
      </c>
      <c r="P8" s="236"/>
      <c r="Q8" s="236"/>
      <c r="R8" s="236"/>
      <c r="S8" s="236"/>
      <c r="T8" s="236"/>
      <c r="U8" s="236"/>
      <c r="V8" s="236"/>
      <c r="W8" s="237"/>
      <c r="X8" s="208"/>
      <c r="Y8" s="211"/>
      <c r="Z8" s="194"/>
      <c r="AA8" s="194"/>
      <c r="AB8" s="233"/>
    </row>
    <row r="9" spans="1:33" ht="32.25" customHeight="1" thickBot="1" x14ac:dyDescent="0.3">
      <c r="A9" s="199"/>
      <c r="B9" s="238" t="s">
        <v>21</v>
      </c>
      <c r="C9" s="196" t="s">
        <v>22</v>
      </c>
      <c r="D9" s="196" t="s">
        <v>23</v>
      </c>
      <c r="E9" s="196" t="s">
        <v>24</v>
      </c>
      <c r="F9" s="196" t="s">
        <v>25</v>
      </c>
      <c r="G9" s="196" t="s">
        <v>26</v>
      </c>
      <c r="H9" s="196" t="s">
        <v>27</v>
      </c>
      <c r="I9" s="196" t="s">
        <v>28</v>
      </c>
      <c r="J9" s="196" t="s">
        <v>29</v>
      </c>
      <c r="K9" s="196" t="s">
        <v>30</v>
      </c>
      <c r="L9" s="196" t="s">
        <v>31</v>
      </c>
      <c r="M9" s="215" t="s">
        <v>32</v>
      </c>
      <c r="N9" s="199"/>
      <c r="O9" s="217" t="s">
        <v>33</v>
      </c>
      <c r="P9" s="218"/>
      <c r="Q9" s="219"/>
      <c r="R9" s="220" t="s">
        <v>34</v>
      </c>
      <c r="S9" s="221"/>
      <c r="T9" s="222"/>
      <c r="U9" s="217" t="s">
        <v>35</v>
      </c>
      <c r="V9" s="218"/>
      <c r="W9" s="219"/>
      <c r="X9" s="208"/>
      <c r="Y9" s="211"/>
      <c r="Z9" s="194"/>
      <c r="AA9" s="194"/>
      <c r="AB9" s="233"/>
    </row>
    <row r="10" spans="1:33" ht="92.25" customHeight="1" thickBot="1" x14ac:dyDescent="0.3">
      <c r="A10" s="200"/>
      <c r="B10" s="239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216"/>
      <c r="N10" s="200"/>
      <c r="O10" s="13" t="s">
        <v>36</v>
      </c>
      <c r="P10" s="14" t="s">
        <v>37</v>
      </c>
      <c r="Q10" s="15" t="s">
        <v>38</v>
      </c>
      <c r="R10" s="16" t="s">
        <v>36</v>
      </c>
      <c r="S10" s="17" t="s">
        <v>37</v>
      </c>
      <c r="T10" s="18" t="s">
        <v>38</v>
      </c>
      <c r="U10" s="19" t="s">
        <v>36</v>
      </c>
      <c r="V10" s="20" t="s">
        <v>37</v>
      </c>
      <c r="W10" s="21" t="s">
        <v>38</v>
      </c>
      <c r="X10" s="209"/>
      <c r="Y10" s="212"/>
      <c r="Z10" s="195"/>
      <c r="AA10" s="195"/>
      <c r="AB10" s="234"/>
      <c r="AE10" s="4" t="s">
        <v>39</v>
      </c>
    </row>
    <row r="11" spans="1:33" s="40" customFormat="1" x14ac:dyDescent="0.2">
      <c r="A11" s="22">
        <v>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5"/>
      <c r="O11" s="26">
        <v>8206</v>
      </c>
      <c r="P11" s="27">
        <v>34.360199999999999</v>
      </c>
      <c r="Q11" s="28">
        <v>9.5399999999999991</v>
      </c>
      <c r="R11" s="29">
        <v>9090</v>
      </c>
      <c r="S11" s="30">
        <v>38.061</v>
      </c>
      <c r="T11" s="28">
        <v>10.57</v>
      </c>
      <c r="U11" s="31"/>
      <c r="V11" s="32"/>
      <c r="W11" s="28"/>
      <c r="X11" s="33"/>
      <c r="Y11" s="34"/>
      <c r="Z11" s="35"/>
      <c r="AA11" s="35"/>
      <c r="AB11" s="36"/>
      <c r="AC11" s="37">
        <f t="shared" ref="AC11:AC40" si="0">SUM(B11:M11)+$K$41+$N$41</f>
        <v>0</v>
      </c>
      <c r="AD11" s="38"/>
      <c r="AE11" s="39"/>
      <c r="AF11" s="39"/>
      <c r="AG11" s="39"/>
    </row>
    <row r="12" spans="1:33" s="40" customFormat="1" x14ac:dyDescent="0.2">
      <c r="A12" s="41">
        <v>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  <c r="N12" s="44"/>
      <c r="O12" s="45">
        <v>8206</v>
      </c>
      <c r="P12" s="46">
        <v>34.360199999999999</v>
      </c>
      <c r="Q12" s="47">
        <v>9.5399999999999991</v>
      </c>
      <c r="R12" s="48">
        <v>9090</v>
      </c>
      <c r="S12" s="49">
        <v>38.061</v>
      </c>
      <c r="T12" s="47">
        <v>10.57</v>
      </c>
      <c r="U12" s="50"/>
      <c r="V12" s="51"/>
      <c r="W12" s="47"/>
      <c r="X12" s="33"/>
      <c r="Y12" s="34"/>
      <c r="Z12" s="52"/>
      <c r="AA12" s="52"/>
      <c r="AB12" s="53"/>
      <c r="AC12" s="37">
        <f t="shared" si="0"/>
        <v>0</v>
      </c>
      <c r="AD12" s="38"/>
      <c r="AE12" s="39"/>
      <c r="AF12" s="39"/>
      <c r="AG12" s="39"/>
    </row>
    <row r="13" spans="1:33" s="69" customFormat="1" x14ac:dyDescent="0.25">
      <c r="A13" s="41">
        <v>3</v>
      </c>
      <c r="B13" s="54">
        <v>89.856999999999999</v>
      </c>
      <c r="C13" s="54">
        <v>4.8775000000000004</v>
      </c>
      <c r="D13" s="54">
        <v>1.0221</v>
      </c>
      <c r="E13" s="54">
        <v>0.1125</v>
      </c>
      <c r="F13" s="54">
        <v>0.17480000000000001</v>
      </c>
      <c r="G13" s="54">
        <v>4.3E-3</v>
      </c>
      <c r="H13" s="54">
        <v>4.6100000000000002E-2</v>
      </c>
      <c r="I13" s="54">
        <v>3.8800000000000001E-2</v>
      </c>
      <c r="J13" s="54">
        <v>6.1100000000000002E-2</v>
      </c>
      <c r="K13" s="54">
        <v>5.7999999999999996E-3</v>
      </c>
      <c r="L13" s="54">
        <v>1.7878000000000001</v>
      </c>
      <c r="M13" s="55">
        <v>2.0122</v>
      </c>
      <c r="N13" s="56">
        <v>0.75019999999999998</v>
      </c>
      <c r="O13" s="57">
        <v>8207</v>
      </c>
      <c r="P13" s="58">
        <v>34.36</v>
      </c>
      <c r="Q13" s="59">
        <v>9.5500000000000007</v>
      </c>
      <c r="R13" s="60">
        <v>9091</v>
      </c>
      <c r="S13" s="61">
        <v>38.061999999999998</v>
      </c>
      <c r="T13" s="59">
        <v>10.57</v>
      </c>
      <c r="U13" s="62">
        <v>11519</v>
      </c>
      <c r="V13" s="63">
        <v>48.228000000000002</v>
      </c>
      <c r="W13" s="59">
        <v>13.4</v>
      </c>
      <c r="X13" s="64">
        <v>-17.7</v>
      </c>
      <c r="Y13" s="65">
        <v>-13.9</v>
      </c>
      <c r="Z13" s="52"/>
      <c r="AA13" s="52"/>
      <c r="AB13" s="53"/>
      <c r="AC13" s="66">
        <f t="shared" si="0"/>
        <v>99.999999999999972</v>
      </c>
      <c r="AD13" s="67" t="str">
        <f>IF(AC13=100,"ОК"," ")</f>
        <v>ОК</v>
      </c>
      <c r="AE13" s="68"/>
      <c r="AF13" s="68"/>
      <c r="AG13" s="68"/>
    </row>
    <row r="14" spans="1:33" s="40" customFormat="1" x14ac:dyDescent="0.2">
      <c r="A14" s="41">
        <v>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>
        <v>8207</v>
      </c>
      <c r="P14" s="46">
        <v>34.36</v>
      </c>
      <c r="Q14" s="47">
        <v>9.5500000000000007</v>
      </c>
      <c r="R14" s="48">
        <v>9091</v>
      </c>
      <c r="S14" s="49">
        <v>38.061999999999998</v>
      </c>
      <c r="T14" s="47">
        <v>10.57</v>
      </c>
      <c r="U14" s="50"/>
      <c r="V14" s="51"/>
      <c r="W14" s="47"/>
      <c r="X14" s="33"/>
      <c r="Y14" s="34"/>
      <c r="Z14" s="52"/>
      <c r="AA14" s="52"/>
      <c r="AB14" s="53"/>
      <c r="AC14" s="37">
        <f t="shared" si="0"/>
        <v>0</v>
      </c>
      <c r="AD14" s="38" t="str">
        <f t="shared" ref="AD14:AD39" si="1">IF(AC14=100,"ОК"," ")</f>
        <v xml:space="preserve"> </v>
      </c>
      <c r="AE14" s="39"/>
      <c r="AF14" s="39"/>
      <c r="AG14" s="39"/>
    </row>
    <row r="15" spans="1:33" s="40" customFormat="1" x14ac:dyDescent="0.2">
      <c r="A15" s="70">
        <v>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>
        <v>8207</v>
      </c>
      <c r="P15" s="46">
        <v>34.36</v>
      </c>
      <c r="Q15" s="47">
        <v>9.5500000000000007</v>
      </c>
      <c r="R15" s="48">
        <v>9091</v>
      </c>
      <c r="S15" s="49">
        <v>38.061999999999998</v>
      </c>
      <c r="T15" s="47">
        <v>10.57</v>
      </c>
      <c r="U15" s="50"/>
      <c r="V15" s="51"/>
      <c r="W15" s="47"/>
      <c r="X15" s="33"/>
      <c r="Y15" s="34"/>
      <c r="Z15" s="35"/>
      <c r="AA15" s="35"/>
      <c r="AB15" s="36"/>
      <c r="AC15" s="37">
        <f t="shared" si="0"/>
        <v>0</v>
      </c>
      <c r="AD15" s="38" t="str">
        <f t="shared" si="1"/>
        <v xml:space="preserve"> </v>
      </c>
      <c r="AE15" s="39"/>
      <c r="AF15" s="39"/>
      <c r="AG15" s="39"/>
    </row>
    <row r="16" spans="1:33" s="40" customFormat="1" x14ac:dyDescent="0.2">
      <c r="A16" s="41">
        <v>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>
        <v>8207</v>
      </c>
      <c r="P16" s="46">
        <v>34.36</v>
      </c>
      <c r="Q16" s="47">
        <v>9.5500000000000007</v>
      </c>
      <c r="R16" s="48">
        <v>9091</v>
      </c>
      <c r="S16" s="49">
        <v>38.061999999999998</v>
      </c>
      <c r="T16" s="47">
        <v>10.57</v>
      </c>
      <c r="U16" s="50"/>
      <c r="V16" s="51"/>
      <c r="W16" s="47"/>
      <c r="X16" s="33"/>
      <c r="Y16" s="34"/>
      <c r="Z16" s="52"/>
      <c r="AA16" s="52"/>
      <c r="AB16" s="53"/>
      <c r="AC16" s="37">
        <f t="shared" si="0"/>
        <v>0</v>
      </c>
      <c r="AD16" s="38" t="str">
        <f t="shared" si="1"/>
        <v xml:space="preserve"> </v>
      </c>
      <c r="AE16" s="39"/>
      <c r="AF16" s="39"/>
      <c r="AG16" s="39"/>
    </row>
    <row r="17" spans="1:33" s="40" customFormat="1" x14ac:dyDescent="0.2">
      <c r="A17" s="70">
        <v>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5"/>
      <c r="N17" s="56"/>
      <c r="O17" s="45">
        <v>8207</v>
      </c>
      <c r="P17" s="46">
        <v>34.36</v>
      </c>
      <c r="Q17" s="47">
        <v>9.5500000000000007</v>
      </c>
      <c r="R17" s="48">
        <v>9091</v>
      </c>
      <c r="S17" s="49">
        <v>38.061999999999998</v>
      </c>
      <c r="T17" s="47">
        <v>10.57</v>
      </c>
      <c r="U17" s="62"/>
      <c r="V17" s="63"/>
      <c r="W17" s="59"/>
      <c r="X17" s="33"/>
      <c r="Y17" s="34"/>
      <c r="Z17" s="35"/>
      <c r="AA17" s="35"/>
      <c r="AB17" s="36"/>
      <c r="AC17" s="37">
        <f t="shared" si="0"/>
        <v>0</v>
      </c>
      <c r="AD17" s="38" t="str">
        <f t="shared" si="1"/>
        <v xml:space="preserve"> </v>
      </c>
      <c r="AE17" s="39"/>
      <c r="AF17" s="39"/>
      <c r="AG17" s="39"/>
    </row>
    <row r="18" spans="1:33" s="40" customFormat="1" x14ac:dyDescent="0.2">
      <c r="A18" s="41">
        <v>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>
        <v>8207</v>
      </c>
      <c r="P18" s="46">
        <v>34.36</v>
      </c>
      <c r="Q18" s="47">
        <v>9.5500000000000007</v>
      </c>
      <c r="R18" s="48">
        <v>9091</v>
      </c>
      <c r="S18" s="49">
        <v>38.061999999999998</v>
      </c>
      <c r="T18" s="47">
        <v>10.57</v>
      </c>
      <c r="U18" s="50"/>
      <c r="V18" s="51"/>
      <c r="W18" s="47"/>
      <c r="X18" s="33"/>
      <c r="Y18" s="34"/>
      <c r="Z18" s="52"/>
      <c r="AA18" s="52"/>
      <c r="AB18" s="53"/>
      <c r="AC18" s="37">
        <f t="shared" si="0"/>
        <v>0</v>
      </c>
      <c r="AD18" s="38" t="str">
        <f t="shared" si="1"/>
        <v xml:space="preserve"> </v>
      </c>
      <c r="AE18" s="39"/>
      <c r="AF18" s="39"/>
      <c r="AG18" s="39"/>
    </row>
    <row r="19" spans="1:33" s="69" customFormat="1" x14ac:dyDescent="0.25">
      <c r="A19" s="41">
        <v>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  <c r="N19" s="44"/>
      <c r="O19" s="45">
        <v>8207</v>
      </c>
      <c r="P19" s="46">
        <v>34.36</v>
      </c>
      <c r="Q19" s="47">
        <v>9.5500000000000007</v>
      </c>
      <c r="R19" s="48">
        <v>9091</v>
      </c>
      <c r="S19" s="49">
        <v>38.061999999999998</v>
      </c>
      <c r="T19" s="47">
        <v>10.57</v>
      </c>
      <c r="U19" s="50"/>
      <c r="V19" s="51"/>
      <c r="W19" s="47"/>
      <c r="X19" s="33"/>
      <c r="Y19" s="34"/>
      <c r="Z19" s="71"/>
      <c r="AA19" s="71"/>
      <c r="AB19" s="53"/>
      <c r="AC19" s="66">
        <f t="shared" si="0"/>
        <v>0</v>
      </c>
      <c r="AD19" s="67" t="str">
        <f t="shared" si="1"/>
        <v xml:space="preserve"> </v>
      </c>
      <c r="AE19" s="68"/>
      <c r="AF19" s="68"/>
      <c r="AG19" s="68"/>
    </row>
    <row r="20" spans="1:33" s="69" customFormat="1" x14ac:dyDescent="0.25">
      <c r="A20" s="41">
        <v>10</v>
      </c>
      <c r="B20" s="54">
        <v>89.391900000000007</v>
      </c>
      <c r="C20" s="54">
        <v>5.1096000000000004</v>
      </c>
      <c r="D20" s="54">
        <v>1.1692</v>
      </c>
      <c r="E20" s="54">
        <v>0.1231</v>
      </c>
      <c r="F20" s="54">
        <v>0.2014</v>
      </c>
      <c r="G20" s="54">
        <v>4.3E-3</v>
      </c>
      <c r="H20" s="54">
        <v>5.0099999999999999E-2</v>
      </c>
      <c r="I20" s="54">
        <v>4.4699999999999997E-2</v>
      </c>
      <c r="J20" s="54">
        <v>6.59E-2</v>
      </c>
      <c r="K20" s="54">
        <v>5.5999999999999999E-3</v>
      </c>
      <c r="L20" s="54">
        <v>1.7574000000000001</v>
      </c>
      <c r="M20" s="55">
        <v>2.0768</v>
      </c>
      <c r="N20" s="56">
        <v>0.75490000000000002</v>
      </c>
      <c r="O20" s="57">
        <v>8248</v>
      </c>
      <c r="P20" s="58">
        <v>34.5334</v>
      </c>
      <c r="Q20" s="59">
        <v>9.59</v>
      </c>
      <c r="R20" s="60">
        <v>9134</v>
      </c>
      <c r="S20" s="61">
        <v>38.245399999999997</v>
      </c>
      <c r="T20" s="59">
        <v>10.62</v>
      </c>
      <c r="U20" s="62">
        <v>11538</v>
      </c>
      <c r="V20" s="63">
        <v>48.308500000000002</v>
      </c>
      <c r="W20" s="59">
        <v>13.42</v>
      </c>
      <c r="X20" s="64">
        <v>-14.2</v>
      </c>
      <c r="Y20" s="65">
        <v>-12.2</v>
      </c>
      <c r="Z20" s="52"/>
      <c r="AA20" s="52"/>
      <c r="AB20" s="53"/>
      <c r="AC20" s="66">
        <f t="shared" si="0"/>
        <v>100.00000000000003</v>
      </c>
      <c r="AD20" s="67" t="str">
        <f t="shared" si="1"/>
        <v>ОК</v>
      </c>
      <c r="AE20" s="68"/>
      <c r="AF20" s="68"/>
      <c r="AG20" s="68"/>
    </row>
    <row r="21" spans="1:33" s="69" customFormat="1" x14ac:dyDescent="0.25">
      <c r="A21" s="41">
        <v>11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44"/>
      <c r="O21" s="45">
        <v>8248</v>
      </c>
      <c r="P21" s="46">
        <v>34.5334</v>
      </c>
      <c r="Q21" s="47">
        <v>9.59</v>
      </c>
      <c r="R21" s="48">
        <v>9134</v>
      </c>
      <c r="S21" s="49">
        <v>38.245399999999997</v>
      </c>
      <c r="T21" s="47">
        <v>10.62</v>
      </c>
      <c r="U21" s="50"/>
      <c r="V21" s="51"/>
      <c r="W21" s="47"/>
      <c r="X21" s="33"/>
      <c r="Y21" s="34"/>
      <c r="Z21" s="52"/>
      <c r="AA21" s="52"/>
      <c r="AB21" s="53"/>
      <c r="AC21" s="66">
        <f t="shared" si="0"/>
        <v>0</v>
      </c>
      <c r="AD21" s="67" t="str">
        <f t="shared" si="1"/>
        <v xml:space="preserve"> </v>
      </c>
      <c r="AE21" s="68"/>
      <c r="AF21" s="68"/>
      <c r="AG21" s="68"/>
    </row>
    <row r="22" spans="1:33" s="69" customFormat="1" x14ac:dyDescent="0.25">
      <c r="A22" s="70">
        <v>12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3"/>
      <c r="N22" s="44"/>
      <c r="O22" s="45">
        <v>8248</v>
      </c>
      <c r="P22" s="46">
        <v>34.5334</v>
      </c>
      <c r="Q22" s="47">
        <v>9.59</v>
      </c>
      <c r="R22" s="48">
        <v>9134</v>
      </c>
      <c r="S22" s="49">
        <v>38.245399999999997</v>
      </c>
      <c r="T22" s="47">
        <v>10.62</v>
      </c>
      <c r="U22" s="50"/>
      <c r="V22" s="51"/>
      <c r="W22" s="47"/>
      <c r="X22" s="33"/>
      <c r="Y22" s="34"/>
      <c r="Z22" s="35"/>
      <c r="AA22" s="35"/>
      <c r="AB22" s="36"/>
      <c r="AC22" s="66">
        <f t="shared" si="0"/>
        <v>0</v>
      </c>
      <c r="AD22" s="67" t="str">
        <f t="shared" si="1"/>
        <v xml:space="preserve"> </v>
      </c>
      <c r="AE22" s="68"/>
      <c r="AF22" s="68"/>
      <c r="AG22" s="68"/>
    </row>
    <row r="23" spans="1:33" s="69" customFormat="1" x14ac:dyDescent="0.25">
      <c r="A23" s="41">
        <v>13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6"/>
      <c r="O23" s="45">
        <v>8248</v>
      </c>
      <c r="P23" s="46">
        <v>34.5334</v>
      </c>
      <c r="Q23" s="47">
        <v>9.59</v>
      </c>
      <c r="R23" s="48">
        <v>9134</v>
      </c>
      <c r="S23" s="49">
        <v>38.245399999999997</v>
      </c>
      <c r="T23" s="47">
        <v>10.62</v>
      </c>
      <c r="U23" s="62"/>
      <c r="V23" s="63"/>
      <c r="W23" s="59"/>
      <c r="X23" s="33"/>
      <c r="Y23" s="34"/>
      <c r="Z23" s="52"/>
      <c r="AA23" s="52"/>
      <c r="AB23" s="53"/>
      <c r="AC23" s="66">
        <f t="shared" si="0"/>
        <v>0</v>
      </c>
      <c r="AD23" s="67" t="str">
        <f t="shared" si="1"/>
        <v xml:space="preserve"> </v>
      </c>
      <c r="AE23" s="68"/>
      <c r="AF23" s="68"/>
      <c r="AG23" s="68"/>
    </row>
    <row r="24" spans="1:33" s="69" customFormat="1" x14ac:dyDescent="0.25">
      <c r="A24" s="70">
        <v>14</v>
      </c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4"/>
      <c r="N24" s="44"/>
      <c r="O24" s="45">
        <v>8248</v>
      </c>
      <c r="P24" s="46">
        <v>34.5334</v>
      </c>
      <c r="Q24" s="47">
        <v>9.59</v>
      </c>
      <c r="R24" s="48">
        <v>9134</v>
      </c>
      <c r="S24" s="49">
        <v>38.245399999999997</v>
      </c>
      <c r="T24" s="47">
        <v>10.62</v>
      </c>
      <c r="U24" s="50"/>
      <c r="V24" s="51"/>
      <c r="W24" s="47"/>
      <c r="X24" s="33"/>
      <c r="Y24" s="34"/>
      <c r="Z24" s="35"/>
      <c r="AA24" s="35"/>
      <c r="AB24" s="36"/>
      <c r="AC24" s="66">
        <f t="shared" si="0"/>
        <v>0</v>
      </c>
      <c r="AD24" s="67" t="str">
        <f t="shared" si="1"/>
        <v xml:space="preserve"> </v>
      </c>
      <c r="AE24" s="68"/>
      <c r="AF24" s="68"/>
      <c r="AG24" s="68"/>
    </row>
    <row r="25" spans="1:33" s="69" customFormat="1" x14ac:dyDescent="0.25">
      <c r="A25" s="41">
        <v>15</v>
      </c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7"/>
      <c r="N25" s="44"/>
      <c r="O25" s="45">
        <v>8248</v>
      </c>
      <c r="P25" s="46">
        <v>34.5334</v>
      </c>
      <c r="Q25" s="47">
        <v>9.59</v>
      </c>
      <c r="R25" s="48">
        <v>9134</v>
      </c>
      <c r="S25" s="49">
        <v>38.245399999999997</v>
      </c>
      <c r="T25" s="47">
        <v>10.62</v>
      </c>
      <c r="U25" s="50"/>
      <c r="V25" s="51"/>
      <c r="W25" s="47"/>
      <c r="X25" s="33"/>
      <c r="Y25" s="34"/>
      <c r="Z25" s="52"/>
      <c r="AA25" s="52"/>
      <c r="AB25" s="53"/>
      <c r="AC25" s="66">
        <f t="shared" si="0"/>
        <v>0</v>
      </c>
      <c r="AD25" s="67" t="str">
        <f t="shared" si="1"/>
        <v xml:space="preserve"> </v>
      </c>
      <c r="AE25" s="68"/>
      <c r="AF25" s="68"/>
      <c r="AG25" s="68"/>
    </row>
    <row r="26" spans="1:33" s="69" customFormat="1" x14ac:dyDescent="0.25">
      <c r="A26" s="41">
        <v>16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80"/>
      <c r="N26" s="44"/>
      <c r="O26" s="45">
        <v>8248</v>
      </c>
      <c r="P26" s="46">
        <v>34.5334</v>
      </c>
      <c r="Q26" s="47">
        <v>9.59</v>
      </c>
      <c r="R26" s="48">
        <v>9134</v>
      </c>
      <c r="S26" s="49">
        <v>38.245399999999997</v>
      </c>
      <c r="T26" s="47">
        <v>10.62</v>
      </c>
      <c r="U26" s="50"/>
      <c r="V26" s="51"/>
      <c r="W26" s="47"/>
      <c r="X26" s="33"/>
      <c r="Y26" s="34"/>
      <c r="Z26" s="52"/>
      <c r="AA26" s="52"/>
      <c r="AB26" s="53"/>
      <c r="AC26" s="66">
        <f t="shared" si="0"/>
        <v>0</v>
      </c>
      <c r="AD26" s="67" t="str">
        <f t="shared" si="1"/>
        <v xml:space="preserve"> </v>
      </c>
      <c r="AE26" s="68"/>
      <c r="AF26" s="68"/>
      <c r="AG26" s="68"/>
    </row>
    <row r="27" spans="1:33" s="69" customFormat="1" x14ac:dyDescent="0.25">
      <c r="A27" s="41">
        <v>17</v>
      </c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7"/>
      <c r="N27" s="44"/>
      <c r="O27" s="45">
        <v>8248</v>
      </c>
      <c r="P27" s="46">
        <v>34.5334</v>
      </c>
      <c r="Q27" s="47">
        <v>9.59</v>
      </c>
      <c r="R27" s="48">
        <v>9134</v>
      </c>
      <c r="S27" s="49">
        <v>38.245399999999997</v>
      </c>
      <c r="T27" s="47">
        <v>10.62</v>
      </c>
      <c r="U27" s="50"/>
      <c r="V27" s="51"/>
      <c r="W27" s="47"/>
      <c r="X27" s="33"/>
      <c r="Y27" s="34"/>
      <c r="Z27" s="52"/>
      <c r="AA27" s="52"/>
      <c r="AB27" s="53"/>
      <c r="AC27" s="66">
        <f t="shared" si="0"/>
        <v>0</v>
      </c>
      <c r="AD27" s="67" t="str">
        <f t="shared" si="1"/>
        <v xml:space="preserve"> </v>
      </c>
      <c r="AE27" s="68"/>
      <c r="AF27" s="68"/>
      <c r="AG27" s="68"/>
    </row>
    <row r="28" spans="1:33" s="69" customFormat="1" x14ac:dyDescent="0.25">
      <c r="A28" s="41">
        <v>18</v>
      </c>
      <c r="B28" s="78">
        <v>89.665800000000004</v>
      </c>
      <c r="C28" s="79">
        <v>5.0075000000000003</v>
      </c>
      <c r="D28" s="79">
        <v>1.1117999999999999</v>
      </c>
      <c r="E28" s="79">
        <v>0.11650000000000001</v>
      </c>
      <c r="F28" s="79">
        <v>0.18640000000000001</v>
      </c>
      <c r="G28" s="79">
        <v>4.1999999999999997E-3</v>
      </c>
      <c r="H28" s="79">
        <v>4.8599999999999997E-2</v>
      </c>
      <c r="I28" s="79">
        <v>4.3099999999999999E-2</v>
      </c>
      <c r="J28" s="79">
        <v>6.9000000000000006E-2</v>
      </c>
      <c r="K28" s="79">
        <v>5.4999999999999997E-3</v>
      </c>
      <c r="L28" s="79">
        <v>1.7968999999999999</v>
      </c>
      <c r="M28" s="80">
        <v>1.9448000000000001</v>
      </c>
      <c r="N28" s="56">
        <v>0.75190000000000001</v>
      </c>
      <c r="O28" s="57">
        <v>8238</v>
      </c>
      <c r="P28" s="58">
        <v>34.49</v>
      </c>
      <c r="Q28" s="59">
        <v>9.58</v>
      </c>
      <c r="R28" s="60">
        <v>9124</v>
      </c>
      <c r="S28" s="61">
        <v>38.200000000000003</v>
      </c>
      <c r="T28" s="59">
        <v>10.61</v>
      </c>
      <c r="U28" s="62">
        <v>11547</v>
      </c>
      <c r="V28" s="63">
        <v>48.35</v>
      </c>
      <c r="W28" s="59">
        <v>13.43</v>
      </c>
      <c r="X28" s="64">
        <v>-13.2</v>
      </c>
      <c r="Y28" s="65">
        <v>-12.7</v>
      </c>
      <c r="Z28" s="52"/>
      <c r="AA28" s="52"/>
      <c r="AB28" s="53"/>
      <c r="AC28" s="66">
        <f t="shared" si="0"/>
        <v>100.0001</v>
      </c>
      <c r="AD28" s="67" t="str">
        <f t="shared" si="1"/>
        <v xml:space="preserve"> </v>
      </c>
      <c r="AE28" s="68"/>
      <c r="AF28" s="68"/>
      <c r="AG28" s="68"/>
    </row>
    <row r="29" spans="1:33" s="69" customFormat="1" x14ac:dyDescent="0.25">
      <c r="A29" s="70">
        <v>19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44"/>
      <c r="O29" s="45">
        <v>8238</v>
      </c>
      <c r="P29" s="46">
        <v>34.49</v>
      </c>
      <c r="Q29" s="47">
        <v>9.58</v>
      </c>
      <c r="R29" s="48">
        <v>9124</v>
      </c>
      <c r="S29" s="49">
        <v>38.200000000000003</v>
      </c>
      <c r="T29" s="47">
        <v>10.61</v>
      </c>
      <c r="U29" s="50"/>
      <c r="V29" s="51"/>
      <c r="W29" s="47"/>
      <c r="X29" s="33"/>
      <c r="Y29" s="34"/>
      <c r="Z29" s="35"/>
      <c r="AA29" s="35"/>
      <c r="AB29" s="36"/>
      <c r="AC29" s="66">
        <f t="shared" si="0"/>
        <v>0</v>
      </c>
      <c r="AD29" s="67" t="str">
        <f t="shared" si="1"/>
        <v xml:space="preserve"> </v>
      </c>
      <c r="AE29" s="68"/>
      <c r="AF29" s="68"/>
      <c r="AG29" s="68"/>
    </row>
    <row r="30" spans="1:33" s="69" customFormat="1" x14ac:dyDescent="0.25">
      <c r="A30" s="41">
        <v>20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  <c r="N30" s="81"/>
      <c r="O30" s="45">
        <v>8238</v>
      </c>
      <c r="P30" s="46">
        <v>34.49</v>
      </c>
      <c r="Q30" s="47">
        <v>9.58</v>
      </c>
      <c r="R30" s="48">
        <v>9124</v>
      </c>
      <c r="S30" s="49">
        <v>38.200000000000003</v>
      </c>
      <c r="T30" s="47">
        <v>10.61</v>
      </c>
      <c r="U30" s="82"/>
      <c r="V30" s="83"/>
      <c r="W30" s="84"/>
      <c r="X30" s="85"/>
      <c r="Y30" s="86"/>
      <c r="Z30" s="52" t="s">
        <v>40</v>
      </c>
      <c r="AA30" s="52" t="s">
        <v>41</v>
      </c>
      <c r="AB30" s="53" t="s">
        <v>42</v>
      </c>
      <c r="AC30" s="66">
        <f t="shared" si="0"/>
        <v>0</v>
      </c>
      <c r="AD30" s="67" t="str">
        <f>IF(AC30=100,"ОК"," ")</f>
        <v xml:space="preserve"> </v>
      </c>
      <c r="AE30" s="68"/>
      <c r="AF30" s="68"/>
      <c r="AG30" s="68"/>
    </row>
    <row r="31" spans="1:33" s="69" customFormat="1" x14ac:dyDescent="0.25">
      <c r="A31" s="70">
        <v>21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4"/>
      <c r="N31" s="87"/>
      <c r="O31" s="45">
        <v>8238</v>
      </c>
      <c r="P31" s="46">
        <v>34.49</v>
      </c>
      <c r="Q31" s="47">
        <v>9.58</v>
      </c>
      <c r="R31" s="48">
        <v>9124</v>
      </c>
      <c r="S31" s="49">
        <v>38.200000000000003</v>
      </c>
      <c r="T31" s="47">
        <v>10.61</v>
      </c>
      <c r="U31" s="88"/>
      <c r="V31" s="89"/>
      <c r="W31" s="90"/>
      <c r="X31" s="85"/>
      <c r="Y31" s="86"/>
      <c r="Z31" s="35"/>
      <c r="AA31" s="35"/>
      <c r="AB31" s="36"/>
      <c r="AC31" s="66">
        <f t="shared" si="0"/>
        <v>0</v>
      </c>
      <c r="AD31" s="67" t="str">
        <f t="shared" si="1"/>
        <v xml:space="preserve"> </v>
      </c>
      <c r="AE31" s="68"/>
      <c r="AF31" s="68"/>
      <c r="AG31" s="68"/>
    </row>
    <row r="32" spans="1:33" s="69" customFormat="1" x14ac:dyDescent="0.25">
      <c r="A32" s="41">
        <v>22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80"/>
      <c r="N32" s="81"/>
      <c r="O32" s="45">
        <v>8238</v>
      </c>
      <c r="P32" s="46">
        <v>34.49</v>
      </c>
      <c r="Q32" s="47">
        <v>9.58</v>
      </c>
      <c r="R32" s="48">
        <v>9124</v>
      </c>
      <c r="S32" s="49">
        <v>38.200000000000003</v>
      </c>
      <c r="T32" s="47">
        <v>10.61</v>
      </c>
      <c r="U32" s="82"/>
      <c r="V32" s="83"/>
      <c r="W32" s="84"/>
      <c r="X32" s="85"/>
      <c r="Y32" s="86"/>
      <c r="Z32" s="91"/>
      <c r="AA32" s="91"/>
      <c r="AB32" s="92"/>
      <c r="AC32" s="66">
        <f t="shared" si="0"/>
        <v>0</v>
      </c>
      <c r="AD32" s="67" t="str">
        <f t="shared" si="1"/>
        <v xml:space="preserve"> </v>
      </c>
      <c r="AE32" s="68"/>
      <c r="AF32" s="68"/>
      <c r="AG32" s="68"/>
    </row>
    <row r="33" spans="1:33" s="69" customFormat="1" x14ac:dyDescent="0.25">
      <c r="A33" s="41">
        <v>23</v>
      </c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7"/>
      <c r="N33" s="93"/>
      <c r="O33" s="45">
        <v>8238</v>
      </c>
      <c r="P33" s="46">
        <v>34.49</v>
      </c>
      <c r="Q33" s="47">
        <v>9.58</v>
      </c>
      <c r="R33" s="48">
        <v>9124</v>
      </c>
      <c r="S33" s="49">
        <v>38.200000000000003</v>
      </c>
      <c r="T33" s="47">
        <v>10.61</v>
      </c>
      <c r="U33" s="94"/>
      <c r="V33" s="95"/>
      <c r="W33" s="84"/>
      <c r="X33" s="85"/>
      <c r="Y33" s="86"/>
      <c r="Z33" s="52"/>
      <c r="AA33" s="52"/>
      <c r="AB33" s="53"/>
      <c r="AC33" s="66">
        <f t="shared" si="0"/>
        <v>0</v>
      </c>
      <c r="AD33" s="67" t="str">
        <f>IF(AC33=100,"ОК"," ")</f>
        <v xml:space="preserve"> </v>
      </c>
      <c r="AE33" s="68"/>
      <c r="AF33" s="68"/>
      <c r="AG33" s="68"/>
    </row>
    <row r="34" spans="1:33" s="69" customFormat="1" x14ac:dyDescent="0.25">
      <c r="A34" s="41">
        <v>24</v>
      </c>
      <c r="B34" s="78">
        <v>89.840699999999998</v>
      </c>
      <c r="C34" s="79">
        <v>5.0011000000000001</v>
      </c>
      <c r="D34" s="79">
        <v>1.0795999999999999</v>
      </c>
      <c r="E34" s="79">
        <v>0.1129</v>
      </c>
      <c r="F34" s="79">
        <v>0.1731</v>
      </c>
      <c r="G34" s="79">
        <v>4.1999999999999997E-3</v>
      </c>
      <c r="H34" s="79">
        <v>4.53E-2</v>
      </c>
      <c r="I34" s="79">
        <v>3.6900000000000002E-2</v>
      </c>
      <c r="J34" s="79">
        <v>6.9699999999999998E-2</v>
      </c>
      <c r="K34" s="79">
        <v>7.1999999999999998E-3</v>
      </c>
      <c r="L34" s="79">
        <v>1.7047000000000001</v>
      </c>
      <c r="M34" s="80">
        <v>1.9246000000000001</v>
      </c>
      <c r="N34" s="81">
        <v>0.75029999999999997</v>
      </c>
      <c r="O34" s="96">
        <v>8237</v>
      </c>
      <c r="P34" s="97">
        <v>34.488100000000003</v>
      </c>
      <c r="Q34" s="84">
        <v>9.58</v>
      </c>
      <c r="R34" s="98">
        <v>9124</v>
      </c>
      <c r="S34" s="99">
        <v>38.199599999999997</v>
      </c>
      <c r="T34" s="100">
        <v>10.61</v>
      </c>
      <c r="U34" s="82">
        <v>11560</v>
      </c>
      <c r="V34" s="83">
        <v>48.397799999999997</v>
      </c>
      <c r="W34" s="84">
        <v>13.44</v>
      </c>
      <c r="X34" s="101">
        <v>-13.6</v>
      </c>
      <c r="Y34" s="102">
        <v>-12.8</v>
      </c>
      <c r="Z34" s="52"/>
      <c r="AA34" s="52"/>
      <c r="AB34" s="53"/>
      <c r="AC34" s="66">
        <f t="shared" si="0"/>
        <v>99.999999999999986</v>
      </c>
      <c r="AD34" s="67" t="str">
        <f t="shared" si="1"/>
        <v>ОК</v>
      </c>
      <c r="AE34" s="68"/>
      <c r="AF34" s="68"/>
      <c r="AG34" s="68"/>
    </row>
    <row r="35" spans="1:33" s="69" customFormat="1" x14ac:dyDescent="0.25">
      <c r="A35" s="41">
        <v>25</v>
      </c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7"/>
      <c r="N35" s="93"/>
      <c r="O35" s="103">
        <v>8237</v>
      </c>
      <c r="P35" s="104">
        <v>34.488100000000003</v>
      </c>
      <c r="Q35" s="105">
        <v>9.58</v>
      </c>
      <c r="R35" s="106">
        <v>9124</v>
      </c>
      <c r="S35" s="107">
        <v>38.199599999999997</v>
      </c>
      <c r="T35" s="108">
        <v>10.61</v>
      </c>
      <c r="U35" s="94"/>
      <c r="V35" s="95"/>
      <c r="W35" s="84"/>
      <c r="X35" s="85"/>
      <c r="Y35" s="86"/>
      <c r="Z35" s="91"/>
      <c r="AA35" s="91"/>
      <c r="AB35" s="92"/>
      <c r="AC35" s="66">
        <f t="shared" si="0"/>
        <v>0</v>
      </c>
      <c r="AD35" s="67" t="str">
        <f t="shared" si="1"/>
        <v xml:space="preserve"> </v>
      </c>
      <c r="AE35" s="68"/>
      <c r="AF35" s="68"/>
      <c r="AG35" s="68"/>
    </row>
    <row r="36" spans="1:33" s="69" customFormat="1" x14ac:dyDescent="0.25">
      <c r="A36" s="70">
        <v>26</v>
      </c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4"/>
      <c r="N36" s="87"/>
      <c r="O36" s="103">
        <v>8237</v>
      </c>
      <c r="P36" s="104">
        <v>34.488100000000003</v>
      </c>
      <c r="Q36" s="105">
        <v>9.58</v>
      </c>
      <c r="R36" s="106">
        <v>9124</v>
      </c>
      <c r="S36" s="107">
        <v>38.199599999999997</v>
      </c>
      <c r="T36" s="108">
        <v>10.61</v>
      </c>
      <c r="U36" s="88"/>
      <c r="V36" s="89"/>
      <c r="W36" s="90"/>
      <c r="X36" s="85"/>
      <c r="Y36" s="86"/>
      <c r="Z36" s="35"/>
      <c r="AA36" s="35"/>
      <c r="AB36" s="36"/>
      <c r="AC36" s="66">
        <f t="shared" si="0"/>
        <v>0</v>
      </c>
      <c r="AD36" s="67" t="str">
        <f t="shared" si="1"/>
        <v xml:space="preserve"> </v>
      </c>
      <c r="AE36" s="68"/>
      <c r="AF36" s="68"/>
      <c r="AG36" s="68"/>
    </row>
    <row r="37" spans="1:33" s="69" customFormat="1" x14ac:dyDescent="0.25">
      <c r="A37" s="41">
        <v>27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93"/>
      <c r="O37" s="103">
        <v>8237</v>
      </c>
      <c r="P37" s="104">
        <v>34.488100000000003</v>
      </c>
      <c r="Q37" s="105">
        <v>9.58</v>
      </c>
      <c r="R37" s="106">
        <v>9124</v>
      </c>
      <c r="S37" s="107">
        <v>38.199599999999997</v>
      </c>
      <c r="T37" s="108">
        <v>10.61</v>
      </c>
      <c r="U37" s="94"/>
      <c r="V37" s="95"/>
      <c r="W37" s="84"/>
      <c r="X37" s="85"/>
      <c r="Y37" s="86"/>
      <c r="Z37" s="52"/>
      <c r="AA37" s="52"/>
      <c r="AB37" s="53"/>
      <c r="AC37" s="66">
        <f t="shared" si="0"/>
        <v>0</v>
      </c>
      <c r="AD37" s="67" t="str">
        <f t="shared" si="1"/>
        <v xml:space="preserve"> </v>
      </c>
      <c r="AE37" s="68"/>
      <c r="AF37" s="68"/>
      <c r="AG37" s="68"/>
    </row>
    <row r="38" spans="1:33" s="69" customFormat="1" x14ac:dyDescent="0.25">
      <c r="A38" s="70">
        <v>28</v>
      </c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4"/>
      <c r="N38" s="87"/>
      <c r="O38" s="103">
        <v>8237</v>
      </c>
      <c r="P38" s="104">
        <v>34.488100000000003</v>
      </c>
      <c r="Q38" s="105">
        <v>9.58</v>
      </c>
      <c r="R38" s="106">
        <v>9124</v>
      </c>
      <c r="S38" s="107">
        <v>38.199599999999997</v>
      </c>
      <c r="T38" s="108">
        <v>10.61</v>
      </c>
      <c r="U38" s="88"/>
      <c r="V38" s="89"/>
      <c r="W38" s="90"/>
      <c r="X38" s="85"/>
      <c r="Y38" s="86"/>
      <c r="Z38" s="35"/>
      <c r="AA38" s="35"/>
      <c r="AB38" s="36"/>
      <c r="AC38" s="66">
        <f t="shared" si="0"/>
        <v>0</v>
      </c>
      <c r="AD38" s="67" t="str">
        <f t="shared" si="1"/>
        <v xml:space="preserve"> </v>
      </c>
      <c r="AE38" s="68"/>
      <c r="AF38" s="68"/>
      <c r="AG38" s="68"/>
    </row>
    <row r="39" spans="1:33" s="69" customFormat="1" x14ac:dyDescent="0.25">
      <c r="A39" s="41">
        <v>29</v>
      </c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/>
      <c r="N39" s="81"/>
      <c r="O39" s="103">
        <v>8237</v>
      </c>
      <c r="P39" s="104">
        <v>34.488100000000003</v>
      </c>
      <c r="Q39" s="105">
        <v>9.58</v>
      </c>
      <c r="R39" s="106">
        <v>9124</v>
      </c>
      <c r="S39" s="107">
        <v>38.199599999999997</v>
      </c>
      <c r="T39" s="108">
        <v>10.61</v>
      </c>
      <c r="U39" s="82"/>
      <c r="V39" s="83"/>
      <c r="W39" s="84"/>
      <c r="X39" s="85"/>
      <c r="Y39" s="86"/>
      <c r="Z39" s="52"/>
      <c r="AA39" s="52"/>
      <c r="AB39" s="53"/>
      <c r="AC39" s="66">
        <f t="shared" si="0"/>
        <v>0</v>
      </c>
      <c r="AD39" s="67" t="str">
        <f t="shared" si="1"/>
        <v xml:space="preserve"> </v>
      </c>
      <c r="AE39" s="68"/>
      <c r="AF39" s="68"/>
      <c r="AG39" s="68"/>
    </row>
    <row r="40" spans="1:33" s="69" customFormat="1" ht="15.75" thickBot="1" x14ac:dyDescent="0.3">
      <c r="A40" s="109">
        <v>30</v>
      </c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2"/>
      <c r="N40" s="113"/>
      <c r="O40" s="103">
        <v>8237</v>
      </c>
      <c r="P40" s="104">
        <v>34.488100000000003</v>
      </c>
      <c r="Q40" s="105">
        <v>9.58</v>
      </c>
      <c r="R40" s="106">
        <v>9124</v>
      </c>
      <c r="S40" s="107">
        <v>38.199599999999997</v>
      </c>
      <c r="T40" s="108">
        <v>10.61</v>
      </c>
      <c r="U40" s="114"/>
      <c r="V40" s="115"/>
      <c r="W40" s="116"/>
      <c r="X40" s="85"/>
      <c r="Y40" s="86"/>
      <c r="Z40" s="117"/>
      <c r="AA40" s="117"/>
      <c r="AB40" s="118"/>
      <c r="AC40" s="66">
        <f t="shared" si="0"/>
        <v>0</v>
      </c>
      <c r="AD40" s="67"/>
      <c r="AE40" s="68"/>
      <c r="AF40" s="68"/>
      <c r="AG40" s="68"/>
    </row>
    <row r="41" spans="1:33" ht="15" customHeight="1" thickBot="1" x14ac:dyDescent="0.3">
      <c r="A41" s="223" t="s">
        <v>43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5"/>
      <c r="O41" s="226">
        <v>8232.7674835125254</v>
      </c>
      <c r="P41" s="228">
        <v>34.469156122558218</v>
      </c>
      <c r="Q41" s="230">
        <v>9.5746974554720659</v>
      </c>
      <c r="R41" s="226">
        <v>9119</v>
      </c>
      <c r="S41" s="228">
        <v>38.177891561232109</v>
      </c>
      <c r="T41" s="230">
        <v>10.6026758141915</v>
      </c>
      <c r="U41" s="240"/>
      <c r="V41" s="241"/>
      <c r="W41" s="241"/>
      <c r="X41" s="241"/>
      <c r="Y41" s="241"/>
      <c r="Z41" s="241"/>
      <c r="AA41" s="241"/>
      <c r="AB41" s="242"/>
      <c r="AC41" s="119"/>
      <c r="AD41" s="120"/>
      <c r="AE41" s="121"/>
      <c r="AF41" s="121"/>
      <c r="AG41" s="121"/>
    </row>
    <row r="42" spans="1:33" ht="19.5" customHeight="1" thickBot="1" x14ac:dyDescent="0.3">
      <c r="A42" s="6"/>
      <c r="B42" s="122"/>
      <c r="C42" s="122"/>
      <c r="D42" s="122"/>
      <c r="E42" s="122"/>
      <c r="F42" s="122"/>
      <c r="G42" s="122"/>
      <c r="H42" s="243" t="s">
        <v>44</v>
      </c>
      <c r="I42" s="244"/>
      <c r="J42" s="244"/>
      <c r="K42" s="244"/>
      <c r="L42" s="244"/>
      <c r="M42" s="244"/>
      <c r="N42" s="245"/>
      <c r="O42" s="227"/>
      <c r="P42" s="229"/>
      <c r="Q42" s="231"/>
      <c r="R42" s="227"/>
      <c r="S42" s="229"/>
      <c r="T42" s="231"/>
      <c r="U42" s="246"/>
      <c r="V42" s="247"/>
      <c r="W42" s="247"/>
      <c r="X42" s="247"/>
      <c r="Y42" s="247"/>
      <c r="Z42" s="247"/>
      <c r="AA42" s="247"/>
      <c r="AB42" s="248"/>
    </row>
    <row r="43" spans="1:33" ht="22.5" customHeight="1" x14ac:dyDescent="0.2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13"/>
      <c r="V43" s="213"/>
      <c r="W43" s="213"/>
      <c r="X43" s="213"/>
      <c r="Y43" s="213"/>
      <c r="Z43" s="213"/>
      <c r="AA43" s="213"/>
      <c r="AB43" s="214"/>
    </row>
    <row r="44" spans="1:33" ht="22.5" customHeight="1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23"/>
      <c r="V44" s="123"/>
      <c r="W44" s="123"/>
      <c r="X44" s="123"/>
      <c r="Y44" s="123"/>
      <c r="Z44" s="123"/>
      <c r="AA44" s="123"/>
      <c r="AB44" s="124"/>
    </row>
    <row r="45" spans="1:33" s="132" customFormat="1" ht="14.1" customHeight="1" x14ac:dyDescent="0.25">
      <c r="A45" s="125"/>
      <c r="B45" s="126" t="s">
        <v>45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249" t="s">
        <v>46</v>
      </c>
      <c r="N45" s="249"/>
      <c r="O45" s="249"/>
      <c r="P45" s="128"/>
      <c r="Q45" s="127"/>
      <c r="R45" s="250">
        <f>[1]Додаток!F1</f>
        <v>42858</v>
      </c>
      <c r="S45" s="250"/>
      <c r="T45" s="250"/>
      <c r="U45" s="129"/>
      <c r="V45" s="129"/>
      <c r="W45" s="129"/>
      <c r="X45" s="129"/>
      <c r="Y45" s="129"/>
      <c r="Z45" s="129"/>
      <c r="AA45" s="129"/>
      <c r="AB45" s="130"/>
      <c r="AC45" s="131"/>
      <c r="AE45" s="133"/>
    </row>
    <row r="46" spans="1:33" s="132" customFormat="1" ht="7.5" customHeight="1" x14ac:dyDescent="0.25">
      <c r="A46" s="125"/>
      <c r="B46" s="134"/>
      <c r="C46" s="135" t="s">
        <v>47</v>
      </c>
      <c r="D46" s="136"/>
      <c r="E46" s="137"/>
      <c r="F46" s="137"/>
      <c r="G46" s="137"/>
      <c r="H46" s="137"/>
      <c r="I46" s="137"/>
      <c r="J46" s="137"/>
      <c r="K46" s="135" t="s">
        <v>48</v>
      </c>
      <c r="L46" s="138"/>
      <c r="M46" s="139"/>
      <c r="N46" s="135" t="s">
        <v>49</v>
      </c>
      <c r="O46" s="139"/>
      <c r="P46" s="139"/>
      <c r="Q46" s="138"/>
      <c r="R46" s="251" t="s">
        <v>50</v>
      </c>
      <c r="S46" s="251"/>
      <c r="T46" s="251"/>
      <c r="U46" s="129"/>
      <c r="V46" s="129"/>
      <c r="W46" s="129"/>
      <c r="X46" s="129"/>
      <c r="Y46" s="129"/>
      <c r="Z46" s="129"/>
      <c r="AA46" s="129"/>
      <c r="AB46" s="130"/>
      <c r="AC46" s="131"/>
      <c r="AE46" s="133"/>
    </row>
    <row r="47" spans="1:33" s="132" customFormat="1" ht="14.1" customHeight="1" x14ac:dyDescent="0.25">
      <c r="A47" s="125"/>
      <c r="B47" s="126" t="s">
        <v>51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249" t="s">
        <v>52</v>
      </c>
      <c r="N47" s="249"/>
      <c r="O47" s="249"/>
      <c r="P47" s="128"/>
      <c r="Q47" s="127"/>
      <c r="R47" s="250">
        <f>R45</f>
        <v>42858</v>
      </c>
      <c r="S47" s="250"/>
      <c r="T47" s="250"/>
      <c r="U47" s="140"/>
      <c r="V47" s="140"/>
      <c r="W47" s="140"/>
      <c r="X47" s="140"/>
      <c r="Y47" s="140"/>
      <c r="Z47" s="140"/>
      <c r="AA47" s="140"/>
      <c r="AB47" s="141"/>
      <c r="AC47" s="131"/>
      <c r="AE47" s="133"/>
    </row>
    <row r="48" spans="1:33" s="132" customFormat="1" ht="7.5" customHeight="1" x14ac:dyDescent="0.25">
      <c r="A48" s="125"/>
      <c r="B48" s="7"/>
      <c r="C48" s="135" t="s">
        <v>53</v>
      </c>
      <c r="D48" s="137"/>
      <c r="E48" s="136"/>
      <c r="F48" s="137"/>
      <c r="G48" s="137"/>
      <c r="H48" s="137"/>
      <c r="I48" s="137"/>
      <c r="J48" s="137"/>
      <c r="K48" s="135" t="s">
        <v>48</v>
      </c>
      <c r="L48" s="138"/>
      <c r="M48" s="139"/>
      <c r="N48" s="135" t="s">
        <v>49</v>
      </c>
      <c r="O48" s="139"/>
      <c r="P48" s="139"/>
      <c r="Q48" s="138"/>
      <c r="R48" s="251" t="s">
        <v>50</v>
      </c>
      <c r="S48" s="251"/>
      <c r="T48" s="251"/>
      <c r="U48" s="140"/>
      <c r="V48" s="140"/>
      <c r="W48" s="140"/>
      <c r="X48" s="140"/>
      <c r="Y48" s="140"/>
      <c r="Z48" s="140"/>
      <c r="AA48" s="140"/>
      <c r="AB48" s="141"/>
      <c r="AC48" s="131"/>
      <c r="AE48" s="133"/>
    </row>
    <row r="49" spans="1:31" s="132" customFormat="1" ht="14.1" customHeight="1" x14ac:dyDescent="0.25">
      <c r="A49" s="125"/>
      <c r="B49" s="126" t="s">
        <v>54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249" t="s">
        <v>55</v>
      </c>
      <c r="N49" s="249"/>
      <c r="O49" s="249"/>
      <c r="P49" s="128"/>
      <c r="Q49" s="128"/>
      <c r="R49" s="250">
        <f>R45</f>
        <v>42858</v>
      </c>
      <c r="S49" s="250"/>
      <c r="T49" s="250"/>
      <c r="U49" s="140"/>
      <c r="V49" s="140"/>
      <c r="W49" s="140"/>
      <c r="X49" s="140"/>
      <c r="Y49" s="140"/>
      <c r="Z49" s="140"/>
      <c r="AA49" s="140"/>
      <c r="AB49" s="141"/>
      <c r="AC49" s="131"/>
      <c r="AE49" s="133"/>
    </row>
    <row r="50" spans="1:31" s="132" customFormat="1" ht="6.75" customHeight="1" x14ac:dyDescent="0.25">
      <c r="A50" s="125"/>
      <c r="B50" s="7"/>
      <c r="C50" s="135" t="s">
        <v>56</v>
      </c>
      <c r="D50" s="137"/>
      <c r="E50" s="136"/>
      <c r="F50" s="137"/>
      <c r="G50" s="137"/>
      <c r="H50" s="137"/>
      <c r="I50" s="137"/>
      <c r="J50" s="137"/>
      <c r="K50" s="135" t="s">
        <v>48</v>
      </c>
      <c r="L50" s="138"/>
      <c r="M50" s="139"/>
      <c r="N50" s="135" t="s">
        <v>49</v>
      </c>
      <c r="O50" s="139"/>
      <c r="P50" s="139"/>
      <c r="Q50" s="138"/>
      <c r="R50" s="251" t="s">
        <v>50</v>
      </c>
      <c r="S50" s="251"/>
      <c r="T50" s="251"/>
      <c r="U50" s="140"/>
      <c r="V50" s="140"/>
      <c r="W50" s="140"/>
      <c r="X50" s="140"/>
      <c r="Y50" s="140"/>
      <c r="Z50" s="140"/>
      <c r="AA50" s="140"/>
      <c r="AB50" s="141"/>
      <c r="AC50" s="131"/>
      <c r="AE50" s="133"/>
    </row>
    <row r="51" spans="1:31" ht="15.75" thickBot="1" x14ac:dyDescent="0.3">
      <c r="A51" s="142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4"/>
    </row>
  </sheetData>
  <mergeCells count="53">
    <mergeCell ref="M49:O49"/>
    <mergeCell ref="R49:T49"/>
    <mergeCell ref="R50:T50"/>
    <mergeCell ref="M45:O45"/>
    <mergeCell ref="R45:T45"/>
    <mergeCell ref="R46:T46"/>
    <mergeCell ref="M47:O47"/>
    <mergeCell ref="R47:T47"/>
    <mergeCell ref="R48:T48"/>
    <mergeCell ref="O8:W8"/>
    <mergeCell ref="B9:B10"/>
    <mergeCell ref="S41:S42"/>
    <mergeCell ref="T41:T42"/>
    <mergeCell ref="U41:AB41"/>
    <mergeCell ref="H42:N42"/>
    <mergeCell ref="U42:AB42"/>
    <mergeCell ref="F9:F10"/>
    <mergeCell ref="G9:G10"/>
    <mergeCell ref="U43:AB43"/>
    <mergeCell ref="L9:L10"/>
    <mergeCell ref="M9:M10"/>
    <mergeCell ref="O9:Q9"/>
    <mergeCell ref="R9:T9"/>
    <mergeCell ref="U9:W9"/>
    <mergeCell ref="A41:N41"/>
    <mergeCell ref="O41:O42"/>
    <mergeCell ref="P41:P42"/>
    <mergeCell ref="Q41:Q42"/>
    <mergeCell ref="R41:R42"/>
    <mergeCell ref="AA7:AA10"/>
    <mergeCell ref="AB7:AB10"/>
    <mergeCell ref="N8:N10"/>
    <mergeCell ref="A2:D2"/>
    <mergeCell ref="E2:AA2"/>
    <mergeCell ref="G3:Y3"/>
    <mergeCell ref="Z7:Z10"/>
    <mergeCell ref="H9:H10"/>
    <mergeCell ref="I9:I10"/>
    <mergeCell ref="J9:J10"/>
    <mergeCell ref="K9:K10"/>
    <mergeCell ref="A7:A10"/>
    <mergeCell ref="B7:M8"/>
    <mergeCell ref="N7:W7"/>
    <mergeCell ref="X7:X10"/>
    <mergeCell ref="Y7:Y10"/>
    <mergeCell ref="C9:C10"/>
    <mergeCell ref="D9:D10"/>
    <mergeCell ref="E9:E10"/>
    <mergeCell ref="V5:W5"/>
    <mergeCell ref="X5:Y5"/>
    <mergeCell ref="AA5:AB5"/>
    <mergeCell ref="G1:Y1"/>
    <mergeCell ref="Z1:AB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3"/>
  <sheetViews>
    <sheetView view="pageBreakPreview" zoomScale="115" zoomScaleNormal="80" zoomScaleSheetLayoutView="115" workbookViewId="0">
      <selection activeCell="C11" sqref="C11"/>
    </sheetView>
  </sheetViews>
  <sheetFormatPr defaultColWidth="9.140625" defaultRowHeight="14.25" x14ac:dyDescent="0.2"/>
  <cols>
    <col min="1" max="1" width="17.85546875" style="146" customWidth="1"/>
    <col min="2" max="2" width="41" style="146" customWidth="1"/>
    <col min="3" max="3" width="21.140625" style="146" customWidth="1"/>
    <col min="4" max="4" width="21.42578125" style="146" customWidth="1"/>
    <col min="5" max="5" width="22" style="146" customWidth="1"/>
    <col min="6" max="14" width="12.7109375" style="146" customWidth="1"/>
    <col min="15" max="15" width="20.140625" style="146" customWidth="1"/>
    <col min="16" max="16384" width="9.140625" style="146"/>
  </cols>
  <sheetData>
    <row r="1" spans="1:11" ht="15" x14ac:dyDescent="0.2">
      <c r="A1" s="254"/>
      <c r="B1" s="254"/>
    </row>
    <row r="2" spans="1:11" ht="15" x14ac:dyDescent="0.25">
      <c r="A2" s="145" t="s">
        <v>58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4" spans="1:11" ht="15" thickBot="1" x14ac:dyDescent="0.25"/>
    <row r="5" spans="1:11" ht="15" x14ac:dyDescent="0.2">
      <c r="A5" s="255" t="s">
        <v>59</v>
      </c>
      <c r="B5" s="255" t="s">
        <v>60</v>
      </c>
      <c r="C5" s="257" t="s">
        <v>61</v>
      </c>
      <c r="D5" s="258"/>
      <c r="E5" s="259"/>
    </row>
    <row r="6" spans="1:11" ht="15.75" thickBot="1" x14ac:dyDescent="0.25">
      <c r="A6" s="256"/>
      <c r="B6" s="256"/>
      <c r="C6" s="147" t="s">
        <v>62</v>
      </c>
      <c r="D6" s="148" t="s">
        <v>63</v>
      </c>
      <c r="E6" s="149" t="s">
        <v>64</v>
      </c>
    </row>
    <row r="7" spans="1:11" ht="15" customHeight="1" x14ac:dyDescent="0.2">
      <c r="A7" s="260" t="s">
        <v>57</v>
      </c>
      <c r="B7" s="150" t="s">
        <v>65</v>
      </c>
      <c r="C7" s="151">
        <v>38.17942866056962</v>
      </c>
      <c r="D7" s="152">
        <v>9118.9999999195461</v>
      </c>
      <c r="E7" s="153">
        <v>10.605396850158227</v>
      </c>
    </row>
    <row r="8" spans="1:11" ht="15" customHeight="1" x14ac:dyDescent="0.2">
      <c r="A8" s="261"/>
      <c r="B8" s="154" t="s">
        <v>66</v>
      </c>
      <c r="C8" s="155">
        <v>38.177600312443666</v>
      </c>
      <c r="D8" s="156">
        <v>9118.5633064658887</v>
      </c>
      <c r="E8" s="157">
        <v>10.604888975678795</v>
      </c>
    </row>
    <row r="9" spans="1:11" ht="15" customHeight="1" x14ac:dyDescent="0.2">
      <c r="A9" s="261"/>
      <c r="B9" s="154" t="s">
        <v>67</v>
      </c>
      <c r="C9" s="155">
        <v>38.178932478599627</v>
      </c>
      <c r="D9" s="156">
        <v>9118.881488890358</v>
      </c>
      <c r="E9" s="157">
        <v>10.605259021833229</v>
      </c>
    </row>
    <row r="10" spans="1:11" ht="15" customHeight="1" x14ac:dyDescent="0.2">
      <c r="A10" s="262"/>
      <c r="B10" s="154" t="s">
        <v>68</v>
      </c>
      <c r="C10" s="158">
        <v>38.178248829155891</v>
      </c>
      <c r="D10" s="159">
        <v>9118.7182020236851</v>
      </c>
      <c r="E10" s="160">
        <v>10.60506911920997</v>
      </c>
    </row>
    <row r="11" spans="1:11" ht="39.75" customHeight="1" thickBot="1" x14ac:dyDescent="0.25">
      <c r="A11" s="263"/>
      <c r="B11" s="161" t="s">
        <v>69</v>
      </c>
      <c r="C11" s="162">
        <v>38.168547379471114</v>
      </c>
      <c r="D11" s="163">
        <v>9116.4010505424194</v>
      </c>
      <c r="E11" s="164">
        <v>10.602374272075309</v>
      </c>
    </row>
    <row r="12" spans="1:11" ht="15" customHeight="1" x14ac:dyDescent="0.2">
      <c r="A12" s="260" t="s">
        <v>70</v>
      </c>
      <c r="B12" s="150" t="s">
        <v>71</v>
      </c>
      <c r="C12" s="151">
        <v>38.182905107026102</v>
      </c>
      <c r="D12" s="152">
        <v>9119.8303349022462</v>
      </c>
      <c r="E12" s="153">
        <v>10.606362529729472</v>
      </c>
    </row>
    <row r="13" spans="1:11" ht="15" customHeight="1" thickBot="1" x14ac:dyDescent="0.25">
      <c r="A13" s="263"/>
      <c r="B13" s="165" t="s">
        <v>72</v>
      </c>
      <c r="C13" s="162">
        <v>38.18063800431166</v>
      </c>
      <c r="D13" s="163">
        <v>9119.2888467140219</v>
      </c>
      <c r="E13" s="164">
        <v>10.605732778975462</v>
      </c>
    </row>
    <row r="14" spans="1:11" ht="45.75" customHeight="1" thickBot="1" x14ac:dyDescent="0.25">
      <c r="A14" s="252" t="s">
        <v>73</v>
      </c>
      <c r="B14" s="253"/>
      <c r="C14" s="166">
        <v>38.177891561232109</v>
      </c>
      <c r="D14" s="167">
        <v>9118.6328700448885</v>
      </c>
      <c r="E14" s="166">
        <v>10.604969878120031</v>
      </c>
    </row>
    <row r="17" spans="1:30" s="132" customFormat="1" ht="14.1" customHeight="1" x14ac:dyDescent="0.25">
      <c r="A17" s="126" t="s">
        <v>45</v>
      </c>
      <c r="B17" s="168"/>
      <c r="C17" s="168"/>
      <c r="D17" s="169" t="s">
        <v>46</v>
      </c>
      <c r="E17" s="170">
        <v>42858</v>
      </c>
      <c r="F17" s="171"/>
      <c r="G17" s="172"/>
      <c r="H17" s="172"/>
      <c r="I17" s="172"/>
      <c r="J17" s="172"/>
      <c r="K17" s="172"/>
      <c r="L17" s="173"/>
      <c r="M17" s="173"/>
      <c r="N17" s="173"/>
      <c r="O17" s="171"/>
      <c r="P17" s="172"/>
      <c r="Q17" s="173"/>
      <c r="R17" s="174"/>
      <c r="S17" s="174"/>
      <c r="T17" s="173"/>
      <c r="U17" s="140"/>
      <c r="V17" s="140"/>
      <c r="W17" s="140"/>
      <c r="X17" s="140"/>
      <c r="Y17" s="140"/>
      <c r="Z17" s="131"/>
      <c r="AA17" s="131"/>
      <c r="AB17" s="173"/>
      <c r="AC17" s="133"/>
      <c r="AD17" s="173"/>
    </row>
    <row r="18" spans="1:30" s="132" customFormat="1" ht="7.5" customHeight="1" x14ac:dyDescent="0.25">
      <c r="A18" s="175" t="s">
        <v>47</v>
      </c>
      <c r="C18" s="175" t="s">
        <v>48</v>
      </c>
      <c r="D18" s="176" t="s">
        <v>49</v>
      </c>
      <c r="E18" s="177" t="s">
        <v>50</v>
      </c>
      <c r="F18" s="178"/>
      <c r="G18" s="179"/>
      <c r="H18" s="179"/>
      <c r="I18" s="179"/>
      <c r="J18" s="173"/>
      <c r="K18" s="180"/>
      <c r="L18" s="173"/>
      <c r="M18" s="173"/>
      <c r="N18" s="173"/>
      <c r="O18" s="178"/>
      <c r="P18" s="180"/>
      <c r="Q18" s="173"/>
      <c r="R18" s="135"/>
      <c r="S18" s="135"/>
      <c r="T18" s="173"/>
      <c r="U18" s="140"/>
      <c r="V18" s="140"/>
      <c r="W18" s="140"/>
      <c r="X18" s="140"/>
      <c r="Y18" s="140"/>
      <c r="Z18" s="131"/>
      <c r="AA18" s="131"/>
      <c r="AB18" s="173"/>
      <c r="AC18" s="133"/>
      <c r="AD18" s="173"/>
    </row>
    <row r="19" spans="1:30" s="132" customFormat="1" ht="14.1" customHeight="1" x14ac:dyDescent="0.25">
      <c r="A19" s="126" t="s">
        <v>51</v>
      </c>
      <c r="B19" s="168"/>
      <c r="C19" s="168"/>
      <c r="D19" s="169" t="s">
        <v>52</v>
      </c>
      <c r="E19" s="170">
        <f>E17</f>
        <v>42858</v>
      </c>
      <c r="F19" s="171"/>
      <c r="G19" s="172"/>
      <c r="H19" s="172"/>
      <c r="I19" s="172"/>
      <c r="J19" s="173"/>
      <c r="K19" s="172"/>
      <c r="L19" s="173"/>
      <c r="M19" s="173"/>
      <c r="N19" s="173"/>
      <c r="O19" s="171"/>
      <c r="P19" s="172"/>
      <c r="Q19" s="173"/>
      <c r="R19" s="174"/>
      <c r="S19" s="174"/>
      <c r="T19" s="173"/>
      <c r="U19" s="140"/>
      <c r="V19" s="140"/>
      <c r="W19" s="140"/>
      <c r="X19" s="140"/>
      <c r="Y19" s="140"/>
      <c r="Z19" s="131"/>
      <c r="AA19" s="131"/>
      <c r="AB19" s="173"/>
      <c r="AC19" s="133"/>
      <c r="AD19" s="173"/>
    </row>
    <row r="20" spans="1:30" s="132" customFormat="1" ht="7.5" customHeight="1" x14ac:dyDescent="0.25">
      <c r="A20" s="175" t="s">
        <v>53</v>
      </c>
      <c r="C20" s="175" t="s">
        <v>48</v>
      </c>
      <c r="D20" s="176" t="s">
        <v>49</v>
      </c>
      <c r="E20" s="177" t="s">
        <v>50</v>
      </c>
      <c r="F20" s="178"/>
      <c r="G20" s="179"/>
      <c r="H20" s="179"/>
      <c r="I20" s="179"/>
      <c r="J20" s="173"/>
      <c r="K20" s="180"/>
      <c r="L20" s="173"/>
      <c r="M20" s="173"/>
      <c r="N20" s="173"/>
      <c r="O20" s="178"/>
      <c r="P20" s="180"/>
      <c r="Q20" s="173"/>
      <c r="R20" s="135"/>
      <c r="S20" s="135"/>
      <c r="T20" s="173"/>
      <c r="U20" s="140"/>
      <c r="V20" s="140"/>
      <c r="W20" s="140"/>
      <c r="X20" s="140"/>
      <c r="Y20" s="140"/>
      <c r="Z20" s="131"/>
      <c r="AA20" s="131"/>
      <c r="AB20" s="173"/>
      <c r="AC20" s="133"/>
      <c r="AD20" s="173"/>
    </row>
    <row r="21" spans="1:30" s="132" customFormat="1" ht="14.1" customHeight="1" x14ac:dyDescent="0.25">
      <c r="A21" s="126" t="s">
        <v>54</v>
      </c>
      <c r="B21" s="168"/>
      <c r="C21" s="168"/>
      <c r="D21" s="169" t="s">
        <v>55</v>
      </c>
      <c r="E21" s="170">
        <f>E17</f>
        <v>42858</v>
      </c>
      <c r="F21" s="171"/>
      <c r="G21" s="172"/>
      <c r="H21" s="172"/>
      <c r="I21" s="172"/>
      <c r="J21" s="173"/>
      <c r="K21" s="172"/>
      <c r="L21" s="173"/>
      <c r="M21" s="173"/>
      <c r="N21" s="173"/>
      <c r="O21" s="171"/>
      <c r="P21" s="171"/>
      <c r="Q21" s="173"/>
      <c r="R21" s="174"/>
      <c r="S21" s="174"/>
      <c r="T21" s="173"/>
      <c r="U21" s="140"/>
      <c r="V21" s="140"/>
      <c r="W21" s="140"/>
      <c r="X21" s="140"/>
      <c r="Y21" s="140"/>
      <c r="Z21" s="131"/>
      <c r="AA21" s="131"/>
      <c r="AB21" s="173"/>
      <c r="AC21" s="133"/>
      <c r="AD21" s="173"/>
    </row>
    <row r="22" spans="1:30" s="132" customFormat="1" ht="6.75" customHeight="1" x14ac:dyDescent="0.25">
      <c r="A22" s="175" t="s">
        <v>56</v>
      </c>
      <c r="C22" s="175" t="s">
        <v>48</v>
      </c>
      <c r="D22" s="176" t="s">
        <v>49</v>
      </c>
      <c r="E22" s="177" t="s">
        <v>50</v>
      </c>
      <c r="F22" s="178"/>
      <c r="G22" s="179"/>
      <c r="H22" s="179"/>
      <c r="I22" s="179"/>
      <c r="J22" s="173"/>
      <c r="K22" s="180"/>
      <c r="L22" s="173"/>
      <c r="M22" s="173"/>
      <c r="N22" s="173"/>
      <c r="O22" s="178"/>
      <c r="P22" s="180"/>
      <c r="Q22" s="173"/>
      <c r="R22" s="135"/>
      <c r="S22" s="135"/>
      <c r="T22" s="173"/>
      <c r="U22" s="140"/>
      <c r="V22" s="140"/>
      <c r="W22" s="140"/>
      <c r="X22" s="140"/>
      <c r="Y22" s="140"/>
      <c r="Z22" s="131"/>
      <c r="AA22" s="131"/>
      <c r="AB22" s="173"/>
      <c r="AC22" s="133"/>
      <c r="AD22" s="173"/>
    </row>
    <row r="23" spans="1:30" s="4" customFormat="1" ht="15.75" thickBot="1" x14ac:dyDescent="0.3">
      <c r="A23" s="181"/>
      <c r="B23" s="182"/>
      <c r="C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</row>
  </sheetData>
  <mergeCells count="7">
    <mergeCell ref="A14:B14"/>
    <mergeCell ref="A1:B1"/>
    <mergeCell ref="A5:A6"/>
    <mergeCell ref="B5:B6"/>
    <mergeCell ref="C5:E5"/>
    <mergeCell ref="A7:A11"/>
    <mergeCell ref="A12:A13"/>
  </mergeCells>
  <printOptions horizontalCentered="1" verticalCentered="1"/>
  <pageMargins left="0.78740157480314965" right="0.59055118110236227" top="0.59055118110236227" bottom="0.59055118110236227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додаток1 </vt:lpstr>
      <vt:lpstr>паспорт!Область_печати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Романык Ирина Евгеньевна</cp:lastModifiedBy>
  <dcterms:created xsi:type="dcterms:W3CDTF">2017-05-03T07:01:34Z</dcterms:created>
  <dcterms:modified xsi:type="dcterms:W3CDTF">2017-05-04T12:22:30Z</dcterms:modified>
</cp:coreProperties>
</file>