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5 Житомирс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15" i="3" l="1"/>
  <c r="E13" i="3"/>
  <c r="R45" i="1"/>
  <c r="R47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49" i="1" l="1"/>
</calcChain>
</file>

<file path=xl/sharedStrings.xml><?xml version="1.0" encoding="utf-8"?>
<sst xmlns="http://schemas.openxmlformats.org/spreadsheetml/2006/main" count="97" uniqueCount="67">
  <si>
    <t>ПАТ "УКРТРАНСГАЗ"</t>
  </si>
  <si>
    <t>ПАСПОРТ ФІЗИКО-ХІМІЧНИХ ПОКАЗНИКІВ ПРИРОДНОГО ГАЗУ  № 5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</si>
  <si>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</si>
  <si>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</si>
  <si>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</si>
  <si>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5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</si>
  <si>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</si>
  <si>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</si>
  <si>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КЗУ-1, КЗУ-2, лупінг КЗУ-2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</si>
  <si>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</si>
  <si>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</si>
  <si>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</si>
  <si>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</si>
  <si>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</si>
  <si>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</si>
  <si>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</si>
  <si>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</si>
  <si>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</si>
  <si>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</si>
  <si>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</si>
  <si>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</si>
  <si>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</si>
  <si>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</si>
  <si>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</si>
  <si>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</si>
  <si>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</si>
  <si>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</si>
  <si>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</si>
  <si>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</si>
  <si>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</si>
  <si>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</si>
  <si>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</si>
  <si>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</si>
  <si>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</si>
  <si>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</si>
  <si>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</si>
  <si>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</si>
  <si>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</si>
  <si>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</si>
  <si>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</si>
  <si>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</si>
  <si>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</si>
  <si>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</si>
  <si>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</si>
  <si>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</si>
  <si>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</si>
  <si>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</si>
  <si>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</si>
  <si>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</si>
  <si>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</si>
  <si>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</si>
  <si>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</si>
  <si>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</si>
  <si>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</si>
  <si>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</si>
  <si>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</si>
  <si>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</si>
  <si>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Житомирська область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</si>
  <si>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5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</si>
  <si>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</si>
  <si>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</si>
  <si>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</si>
  <si>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</si>
  <si>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</si>
  <si>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</si>
  <si>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Садки - БПГВП, 56ZOPZНІ2006001Z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</si>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</sst>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5" fillId="0" borderId="0"/>
    <xf numFmtId="0" fontId="33" fillId="0" borderId="0"/>
    <xf numFmtId="0" fontId="26" fillId="0" borderId="0"/>
    <xf numFmtId="0" fontId="26" fillId="0" borderId="0"/>
    <xf numFmtId="0" fontId="34" fillId="0" borderId="0"/>
    <xf numFmtId="0" fontId="35" fillId="0" borderId="0"/>
    <xf numFmtId="0" fontId="26" fillId="0" borderId="0"/>
    <xf numFmtId="0" fontId="1" fillId="0" borderId="0"/>
    <xf numFmtId="0" fontId="36" fillId="0" borderId="0"/>
    <xf numFmtId="0" fontId="33" fillId="0" borderId="0"/>
    <xf numFmtId="0" fontId="33" fillId="0" borderId="0"/>
  </cellStyleXfs>
  <cellXfs count="247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7" xfId="1" applyNumberFormat="1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2" xfId="1" applyNumberFormat="1" applyFont="1" applyBorder="1" applyAlignment="1">
      <alignment horizontal="center" vertical="center" wrapText="1"/>
    </xf>
    <xf numFmtId="165" fontId="10" fillId="0" borderId="33" xfId="1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10" fillId="0" borderId="34" xfId="1" applyNumberFormat="1" applyFont="1" applyBorder="1" applyAlignment="1">
      <alignment horizontal="center" vertical="center" wrapText="1"/>
    </xf>
    <xf numFmtId="1" fontId="10" fillId="0" borderId="34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166" fontId="10" fillId="0" borderId="35" xfId="1" applyNumberFormat="1" applyFont="1" applyBorder="1" applyAlignment="1">
      <alignment horizontal="center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0" fontId="4" fillId="2" borderId="36" xfId="1" applyFont="1" applyFill="1" applyBorder="1" applyAlignment="1" applyProtection="1">
      <alignment horizontal="center" vertical="center" wrapText="1"/>
      <protection locked="0"/>
    </xf>
    <xf numFmtId="0" fontId="4" fillId="2" borderId="37" xfId="1" applyFont="1" applyFill="1" applyBorder="1" applyAlignment="1" applyProtection="1">
      <alignment horizontal="center" vertical="center" wrapText="1"/>
      <protection locked="0"/>
    </xf>
    <xf numFmtId="167" fontId="11" fillId="2" borderId="0" xfId="1" applyNumberFormat="1" applyFont="1" applyFill="1"/>
    <xf numFmtId="0" fontId="12" fillId="2" borderId="0" xfId="1" applyFont="1" applyFill="1" applyAlignment="1">
      <alignment horizontal="center"/>
    </xf>
    <xf numFmtId="2" fontId="11" fillId="2" borderId="0" xfId="1" applyNumberFormat="1" applyFont="1" applyFill="1" applyProtection="1"/>
    <xf numFmtId="0" fontId="11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7" xfId="1" applyNumberFormat="1" applyFont="1" applyBorder="1" applyAlignment="1">
      <alignment horizontal="center" vertical="center" wrapText="1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38" xfId="1" applyNumberFormat="1" applyFont="1" applyBorder="1" applyAlignment="1">
      <alignment horizontal="center" vertical="center" wrapText="1"/>
    </xf>
    <xf numFmtId="165" fontId="10" fillId="0" borderId="3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2" fontId="10" fillId="0" borderId="35" xfId="1" applyNumberFormat="1" applyFont="1" applyBorder="1" applyAlignment="1">
      <alignment horizontal="center" vertical="center" wrapText="1"/>
    </xf>
    <xf numFmtId="1" fontId="10" fillId="0" borderId="35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3" fillId="0" borderId="17" xfId="1" applyNumberFormat="1" applyFont="1" applyBorder="1" applyAlignment="1">
      <alignment horizontal="center" vertical="center" wrapText="1"/>
    </xf>
    <xf numFmtId="165" fontId="13" fillId="0" borderId="18" xfId="1" applyNumberFormat="1" applyFont="1" applyBorder="1" applyAlignment="1">
      <alignment horizontal="center" vertical="center" wrapText="1"/>
    </xf>
    <xf numFmtId="165" fontId="13" fillId="0" borderId="38" xfId="1" applyNumberFormat="1" applyFont="1" applyBorder="1" applyAlignment="1">
      <alignment horizontal="center" vertical="center" wrapText="1"/>
    </xf>
    <xf numFmtId="165" fontId="13" fillId="0" borderId="39" xfId="1" applyNumberFormat="1" applyFont="1" applyBorder="1" applyAlignment="1">
      <alignment horizontal="center" vertical="center" wrapText="1"/>
    </xf>
    <xf numFmtId="1" fontId="13" fillId="0" borderId="10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2" fontId="13" fillId="0" borderId="35" xfId="1" applyNumberFormat="1" applyFont="1" applyBorder="1" applyAlignment="1">
      <alignment horizontal="center" vertical="center" wrapText="1"/>
    </xf>
    <xf numFmtId="1" fontId="13" fillId="0" borderId="35" xfId="1" applyNumberFormat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166" fontId="13" fillId="0" borderId="35" xfId="1" applyNumberFormat="1" applyFont="1" applyBorder="1" applyAlignment="1">
      <alignment horizontal="center" vertical="center" wrapText="1"/>
    </xf>
    <xf numFmtId="166" fontId="13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0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13" fillId="0" borderId="10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center" vertical="center" wrapText="1"/>
    </xf>
    <xf numFmtId="165" fontId="4" fillId="2" borderId="41" xfId="1" applyNumberFormat="1" applyFont="1" applyFill="1" applyBorder="1" applyAlignment="1">
      <alignment horizontal="center"/>
    </xf>
    <xf numFmtId="165" fontId="4" fillId="2" borderId="36" xfId="1" applyNumberFormat="1" applyFont="1" applyFill="1" applyBorder="1" applyAlignment="1">
      <alignment horizontal="center"/>
    </xf>
    <xf numFmtId="165" fontId="4" fillId="2" borderId="42" xfId="1" applyNumberFormat="1" applyFont="1" applyFill="1" applyBorder="1" applyAlignment="1">
      <alignment horizontal="center"/>
    </xf>
    <xf numFmtId="165" fontId="10" fillId="0" borderId="10" xfId="1" applyNumberFormat="1" applyFont="1" applyBorder="1" applyAlignment="1">
      <alignment horizontal="center" vertical="center" wrapText="1"/>
    </xf>
    <xf numFmtId="2" fontId="10" fillId="0" borderId="38" xfId="1" applyNumberFormat="1" applyFont="1" applyBorder="1" applyAlignment="1">
      <alignment horizontal="center" vertical="center" wrapText="1"/>
    </xf>
    <xf numFmtId="165" fontId="4" fillId="2" borderId="17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3" fillId="2" borderId="17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" fontId="13" fillId="0" borderId="43" xfId="1" applyNumberFormat="1" applyFont="1" applyBorder="1" applyAlignment="1">
      <alignment horizontal="center" vertical="center" wrapText="1"/>
    </xf>
    <xf numFmtId="166" fontId="13" fillId="0" borderId="17" xfId="1" applyNumberFormat="1" applyFont="1" applyBorder="1" applyAlignment="1">
      <alignment horizontal="center" vertical="center" wrapText="1"/>
    </xf>
    <xf numFmtId="1" fontId="10" fillId="0" borderId="43" xfId="1" applyNumberFormat="1" applyFont="1" applyBorder="1" applyAlignment="1">
      <alignment horizontal="center" vertical="center" wrapText="1"/>
    </xf>
    <xf numFmtId="166" fontId="4" fillId="2" borderId="17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0" xfId="1" applyNumberFormat="1" applyFont="1" applyFill="1" applyBorder="1" applyAlignment="1">
      <alignment horizontal="center"/>
    </xf>
    <xf numFmtId="3" fontId="4" fillId="2" borderId="44" xfId="1" applyNumberFormat="1" applyFont="1" applyFill="1" applyBorder="1" applyAlignment="1">
      <alignment horizontal="center"/>
    </xf>
    <xf numFmtId="2" fontId="4" fillId="2" borderId="36" xfId="1" applyNumberFormat="1" applyFont="1" applyFill="1" applyBorder="1" applyAlignment="1">
      <alignment horizontal="center"/>
    </xf>
    <xf numFmtId="2" fontId="3" fillId="2" borderId="42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0" xfId="1" applyNumberFormat="1" applyFont="1" applyFill="1" applyBorder="1" applyAlignment="1">
      <alignment horizontal="center"/>
    </xf>
    <xf numFmtId="3" fontId="3" fillId="2" borderId="35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3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3" fillId="2" borderId="17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35" xfId="1" applyNumberFormat="1" applyFont="1" applyFill="1" applyBorder="1" applyAlignment="1">
      <alignment horizontal="center"/>
    </xf>
    <xf numFmtId="165" fontId="4" fillId="2" borderId="44" xfId="1" applyNumberFormat="1" applyFont="1" applyFill="1" applyBorder="1" applyAlignment="1">
      <alignment horizontal="center"/>
    </xf>
    <xf numFmtId="165" fontId="3" fillId="2" borderId="35" xfId="1" applyNumberFormat="1" applyFont="1" applyFill="1" applyBorder="1" applyAlignment="1">
      <alignment horizontal="center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5" xfId="1" applyNumberFormat="1" applyFont="1" applyFill="1" applyBorder="1" applyAlignment="1">
      <alignment horizontal="center"/>
    </xf>
    <xf numFmtId="165" fontId="3" fillId="2" borderId="46" xfId="1" applyNumberFormat="1" applyFont="1" applyFill="1" applyBorder="1" applyAlignment="1">
      <alignment horizontal="center"/>
    </xf>
    <xf numFmtId="165" fontId="3" fillId="2" borderId="47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45" xfId="1" applyNumberFormat="1" applyFont="1" applyFill="1" applyBorder="1" applyAlignment="1">
      <alignment horizontal="center"/>
    </xf>
    <xf numFmtId="2" fontId="3" fillId="2" borderId="46" xfId="1" applyNumberFormat="1" applyFont="1" applyFill="1" applyBorder="1" applyAlignment="1">
      <alignment horizontal="center"/>
    </xf>
    <xf numFmtId="2" fontId="3" fillId="2" borderId="4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6" xfId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4" xfId="1" applyFont="1" applyBorder="1" applyAlignment="1" applyProtection="1">
      <alignment vertical="center"/>
      <protection locked="0"/>
    </xf>
    <xf numFmtId="0" fontId="16" fillId="0" borderId="54" xfId="1" applyFont="1" applyBorder="1" applyProtection="1">
      <protection locked="0"/>
    </xf>
    <xf numFmtId="168" fontId="17" fillId="0" borderId="54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4" fillId="0" borderId="0" xfId="1" applyFont="1" applyAlignment="1"/>
    <xf numFmtId="0" fontId="1" fillId="0" borderId="0" xfId="1" applyBorder="1"/>
    <xf numFmtId="0" fontId="27" fillId="0" borderId="0" xfId="1" applyFont="1"/>
    <xf numFmtId="4" fontId="24" fillId="4" borderId="29" xfId="1" applyNumberFormat="1" applyFont="1" applyFill="1" applyBorder="1" applyAlignment="1">
      <alignment horizontal="center" vertical="center" wrapText="1"/>
    </xf>
    <xf numFmtId="4" fontId="24" fillId="4" borderId="30" xfId="1" applyNumberFormat="1" applyFont="1" applyFill="1" applyBorder="1" applyAlignment="1">
      <alignment horizontal="center" vertical="center" wrapText="1"/>
    </xf>
    <xf numFmtId="4" fontId="24" fillId="4" borderId="31" xfId="1" applyNumberFormat="1" applyFont="1" applyFill="1" applyBorder="1" applyAlignment="1">
      <alignment horizontal="center" vertical="center" wrapText="1"/>
    </xf>
    <xf numFmtId="0" fontId="24" fillId="0" borderId="57" xfId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2" fontId="27" fillId="0" borderId="58" xfId="1" applyNumberFormat="1" applyFont="1" applyBorder="1" applyAlignment="1">
      <alignment horizontal="center" vertical="center"/>
    </xf>
    <xf numFmtId="1" fontId="27" fillId="0" borderId="58" xfId="1" applyNumberFormat="1" applyFont="1" applyBorder="1" applyAlignment="1">
      <alignment horizontal="center" vertical="center"/>
    </xf>
    <xf numFmtId="2" fontId="27" fillId="0" borderId="5" xfId="1" applyNumberFormat="1" applyFont="1" applyBorder="1" applyAlignment="1">
      <alignment horizontal="center" vertical="center"/>
    </xf>
    <xf numFmtId="4" fontId="24" fillId="3" borderId="60" xfId="1" applyNumberFormat="1" applyFont="1" applyFill="1" applyBorder="1" applyAlignment="1">
      <alignment horizontal="center" vertical="center"/>
    </xf>
    <xf numFmtId="3" fontId="24" fillId="3" borderId="60" xfId="1" applyNumberFormat="1" applyFont="1" applyFill="1" applyBorder="1" applyAlignment="1">
      <alignment horizontal="center" vertical="center"/>
    </xf>
    <xf numFmtId="4" fontId="24" fillId="3" borderId="16" xfId="1" applyNumberFormat="1" applyFont="1" applyFill="1" applyBorder="1" applyAlignment="1">
      <alignment horizontal="center" vertical="center"/>
    </xf>
    <xf numFmtId="0" fontId="29" fillId="0" borderId="54" xfId="1" applyFont="1" applyBorder="1" applyProtection="1">
      <protection locked="0"/>
    </xf>
    <xf numFmtId="168" fontId="17" fillId="0" borderId="54" xfId="1" applyNumberFormat="1" applyFont="1" applyBorder="1" applyAlignment="1">
      <alignment horizontal="center" vertical="center" wrapText="1"/>
    </xf>
    <xf numFmtId="169" fontId="18" fillId="0" borderId="54" xfId="1" applyNumberFormat="1" applyFont="1" applyBorder="1" applyAlignment="1" applyProtection="1">
      <alignment horizontal="right"/>
      <protection locked="0"/>
    </xf>
    <xf numFmtId="168" fontId="17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169" fontId="18" fillId="0" borderId="0" xfId="1" applyNumberFormat="1" applyFont="1" applyBorder="1" applyAlignment="1" applyProtection="1">
      <protection locked="0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55" xfId="1" applyFont="1" applyBorder="1" applyAlignment="1" applyProtection="1">
      <alignment horizontal="center" vertical="center"/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0" xfId="1" applyBorder="1" applyProtection="1"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0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29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0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49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2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1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49" xfId="1" applyFont="1" applyBorder="1" applyAlignment="1" applyProtection="1">
      <alignment horizontal="right" vertical="center" wrapText="1"/>
      <protection locked="0"/>
    </xf>
    <xf numFmtId="0" fontId="4" fillId="0" borderId="50" xfId="1" applyFont="1" applyBorder="1" applyAlignment="1" applyProtection="1">
      <alignment horizontal="right" vertical="center" wrapText="1"/>
      <protection locked="0"/>
    </xf>
    <xf numFmtId="0" fontId="4" fillId="0" borderId="5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7" fillId="0" borderId="54" xfId="1" applyNumberFormat="1" applyFont="1" applyBorder="1" applyAlignment="1">
      <alignment horizontal="center" vertical="center" wrapText="1"/>
    </xf>
    <xf numFmtId="169" fontId="18" fillId="0" borderId="54" xfId="1" applyNumberFormat="1" applyFont="1" applyBorder="1" applyAlignment="1" applyProtection="1">
      <alignment horizontal="center"/>
      <protection locked="0"/>
    </xf>
    <xf numFmtId="0" fontId="22" fillId="0" borderId="55" xfId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center" vertical="center"/>
    </xf>
    <xf numFmtId="0" fontId="24" fillId="0" borderId="6" xfId="1" applyFont="1" applyBorder="1" applyAlignment="1">
      <alignment horizontal="center" vertical="center" wrapText="1"/>
    </xf>
    <xf numFmtId="0" fontId="24" fillId="0" borderId="56" xfId="1" applyFont="1" applyBorder="1" applyAlignment="1">
      <alignment horizontal="center" vertical="center" wrapText="1"/>
    </xf>
    <xf numFmtId="4" fontId="24" fillId="4" borderId="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3" borderId="49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C5">
            <v>3.6850000000000001</v>
          </cell>
        </row>
      </sheetData>
      <sheetData sheetId="17">
        <row r="183">
          <cell r="D183">
            <v>3.6850000000000001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20" zoomScale="80" zoomScaleNormal="70" zoomScaleSheetLayoutView="80" workbookViewId="0">
      <selection activeCell="I53" sqref="I53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74" t="s">
        <v>1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  <c r="AA1" s="175"/>
      <c r="AB1" s="176"/>
    </row>
    <row r="2" spans="1:33" ht="16.5" customHeight="1" x14ac:dyDescent="0.25">
      <c r="A2" s="177" t="s">
        <v>2</v>
      </c>
      <c r="B2" s="178"/>
      <c r="C2" s="178"/>
      <c r="D2" s="178"/>
      <c r="E2" s="179" t="s">
        <v>3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79" t="s">
        <v>5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7"/>
      <c r="M5" s="11" t="s">
        <v>8</v>
      </c>
      <c r="N5" s="11"/>
      <c r="O5" s="11"/>
      <c r="P5" s="11"/>
      <c r="Q5" s="11"/>
      <c r="R5" s="11"/>
      <c r="S5" s="11"/>
      <c r="T5" s="11"/>
      <c r="U5" s="11"/>
      <c r="V5" s="170" t="s">
        <v>9</v>
      </c>
      <c r="W5" s="170"/>
      <c r="X5" s="171">
        <f>[1]Додаток!L1</f>
        <v>42826</v>
      </c>
      <c r="Y5" s="171"/>
      <c r="Z5" s="12" t="s">
        <v>10</v>
      </c>
      <c r="AA5" s="172">
        <f>[1]Додаток!N1</f>
        <v>42855</v>
      </c>
      <c r="AB5" s="173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185" t="s">
        <v>11</v>
      </c>
      <c r="B7" s="188" t="s">
        <v>12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  <c r="N7" s="188" t="s">
        <v>13</v>
      </c>
      <c r="O7" s="189"/>
      <c r="P7" s="189"/>
      <c r="Q7" s="189"/>
      <c r="R7" s="189"/>
      <c r="S7" s="189"/>
      <c r="T7" s="189"/>
      <c r="U7" s="189"/>
      <c r="V7" s="189"/>
      <c r="W7" s="189"/>
      <c r="X7" s="194" t="s">
        <v>14</v>
      </c>
      <c r="Y7" s="197" t="s">
        <v>15</v>
      </c>
      <c r="Z7" s="180" t="s">
        <v>16</v>
      </c>
      <c r="AA7" s="180" t="s">
        <v>17</v>
      </c>
      <c r="AB7" s="219" t="s">
        <v>18</v>
      </c>
    </row>
    <row r="8" spans="1:33" ht="16.5" customHeight="1" thickBot="1" x14ac:dyDescent="0.3">
      <c r="A8" s="186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  <c r="N8" s="185" t="s">
        <v>19</v>
      </c>
      <c r="O8" s="222" t="s">
        <v>20</v>
      </c>
      <c r="P8" s="223"/>
      <c r="Q8" s="223"/>
      <c r="R8" s="223"/>
      <c r="S8" s="223"/>
      <c r="T8" s="223"/>
      <c r="U8" s="223"/>
      <c r="V8" s="223"/>
      <c r="W8" s="224"/>
      <c r="X8" s="195"/>
      <c r="Y8" s="198"/>
      <c r="Z8" s="181"/>
      <c r="AA8" s="181"/>
      <c r="AB8" s="220"/>
    </row>
    <row r="9" spans="1:33" ht="32.25" customHeight="1" thickBot="1" x14ac:dyDescent="0.3">
      <c r="A9" s="186"/>
      <c r="B9" s="225" t="s">
        <v>21</v>
      </c>
      <c r="C9" s="183" t="s">
        <v>22</v>
      </c>
      <c r="D9" s="183" t="s">
        <v>23</v>
      </c>
      <c r="E9" s="183" t="s">
        <v>24</v>
      </c>
      <c r="F9" s="183" t="s">
        <v>25</v>
      </c>
      <c r="G9" s="183" t="s">
        <v>26</v>
      </c>
      <c r="H9" s="183" t="s">
        <v>27</v>
      </c>
      <c r="I9" s="183" t="s">
        <v>28</v>
      </c>
      <c r="J9" s="183" t="s">
        <v>29</v>
      </c>
      <c r="K9" s="183" t="s">
        <v>30</v>
      </c>
      <c r="L9" s="183" t="s">
        <v>31</v>
      </c>
      <c r="M9" s="202" t="s">
        <v>32</v>
      </c>
      <c r="N9" s="186"/>
      <c r="O9" s="204" t="s">
        <v>33</v>
      </c>
      <c r="P9" s="205"/>
      <c r="Q9" s="206"/>
      <c r="R9" s="207" t="s">
        <v>34</v>
      </c>
      <c r="S9" s="208"/>
      <c r="T9" s="209"/>
      <c r="U9" s="204" t="s">
        <v>35</v>
      </c>
      <c r="V9" s="205"/>
      <c r="W9" s="206"/>
      <c r="X9" s="195"/>
      <c r="Y9" s="198"/>
      <c r="Z9" s="181"/>
      <c r="AA9" s="181"/>
      <c r="AB9" s="220"/>
    </row>
    <row r="10" spans="1:33" ht="92.25" customHeight="1" thickBot="1" x14ac:dyDescent="0.3">
      <c r="A10" s="187"/>
      <c r="B10" s="226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203"/>
      <c r="N10" s="187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6" t="s">
        <v>36</v>
      </c>
      <c r="V10" s="17" t="s">
        <v>37</v>
      </c>
      <c r="W10" s="18" t="s">
        <v>38</v>
      </c>
      <c r="X10" s="196"/>
      <c r="Y10" s="199"/>
      <c r="Z10" s="182"/>
      <c r="AA10" s="182"/>
      <c r="AB10" s="221"/>
      <c r="AE10" s="4" t="s">
        <v>39</v>
      </c>
    </row>
    <row r="11" spans="1:33" s="37" customFormat="1" x14ac:dyDescent="0.2">
      <c r="A11" s="19">
        <v>1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4">
        <v>8212</v>
      </c>
      <c r="P11" s="25">
        <v>34.382199999999997</v>
      </c>
      <c r="Q11" s="26">
        <v>9.5500000000000007</v>
      </c>
      <c r="R11" s="24">
        <v>9096</v>
      </c>
      <c r="S11" s="27">
        <v>38.084099999999999</v>
      </c>
      <c r="T11" s="26">
        <v>10.58</v>
      </c>
      <c r="U11" s="28"/>
      <c r="V11" s="29"/>
      <c r="W11" s="26"/>
      <c r="X11" s="30"/>
      <c r="Y11" s="31"/>
      <c r="Z11" s="32"/>
      <c r="AA11" s="32"/>
      <c r="AB11" s="33"/>
      <c r="AC11" s="34">
        <f t="shared" ref="AC11:AC40" si="0">SUM(B11:M11)+$K$41+$N$41</f>
        <v>0</v>
      </c>
      <c r="AD11" s="35"/>
      <c r="AE11" s="36"/>
      <c r="AF11" s="36"/>
      <c r="AG11" s="36"/>
    </row>
    <row r="12" spans="1:33" s="37" customFormat="1" x14ac:dyDescent="0.2">
      <c r="A12" s="38">
        <v>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43">
        <v>8212</v>
      </c>
      <c r="P12" s="44">
        <v>34.382199999999997</v>
      </c>
      <c r="Q12" s="45">
        <v>9.5500000000000007</v>
      </c>
      <c r="R12" s="43">
        <v>9096</v>
      </c>
      <c r="S12" s="46">
        <v>38.084099999999999</v>
      </c>
      <c r="T12" s="45">
        <v>10.58</v>
      </c>
      <c r="U12" s="47"/>
      <c r="V12" s="48"/>
      <c r="W12" s="45"/>
      <c r="X12" s="30"/>
      <c r="Y12" s="31"/>
      <c r="Z12" s="49"/>
      <c r="AA12" s="49"/>
      <c r="AB12" s="50"/>
      <c r="AC12" s="34">
        <f t="shared" si="0"/>
        <v>0</v>
      </c>
      <c r="AD12" s="35"/>
      <c r="AE12" s="36"/>
      <c r="AF12" s="36"/>
      <c r="AG12" s="36"/>
    </row>
    <row r="13" spans="1:33" s="66" customFormat="1" x14ac:dyDescent="0.25">
      <c r="A13" s="38">
        <v>3</v>
      </c>
      <c r="B13" s="51">
        <v>89.842799999999997</v>
      </c>
      <c r="C13" s="52">
        <v>4.8798000000000004</v>
      </c>
      <c r="D13" s="52">
        <v>1.024</v>
      </c>
      <c r="E13" s="52">
        <v>0.1125</v>
      </c>
      <c r="F13" s="52">
        <v>0.17499999999999999</v>
      </c>
      <c r="G13" s="52">
        <v>4.3E-3</v>
      </c>
      <c r="H13" s="52">
        <v>4.5999999999999999E-2</v>
      </c>
      <c r="I13" s="52">
        <v>3.8699999999999998E-2</v>
      </c>
      <c r="J13" s="52">
        <v>0.06</v>
      </c>
      <c r="K13" s="52">
        <v>6.1000000000000004E-3</v>
      </c>
      <c r="L13" s="52">
        <v>1.7914000000000001</v>
      </c>
      <c r="M13" s="53">
        <v>2.0194000000000001</v>
      </c>
      <c r="N13" s="54">
        <v>0.75029999999999997</v>
      </c>
      <c r="O13" s="55">
        <v>8206</v>
      </c>
      <c r="P13" s="56">
        <v>34.36</v>
      </c>
      <c r="Q13" s="57">
        <v>9.5399999999999991</v>
      </c>
      <c r="R13" s="55">
        <v>9090</v>
      </c>
      <c r="S13" s="58">
        <v>38.058</v>
      </c>
      <c r="T13" s="57">
        <v>10.57</v>
      </c>
      <c r="U13" s="59">
        <v>11517</v>
      </c>
      <c r="V13" s="60">
        <v>48.22</v>
      </c>
      <c r="W13" s="57">
        <v>13.39</v>
      </c>
      <c r="X13" s="61">
        <v>-17.8</v>
      </c>
      <c r="Y13" s="62">
        <v>-14.2</v>
      </c>
      <c r="Z13" s="49"/>
      <c r="AA13" s="49"/>
      <c r="AB13" s="50"/>
      <c r="AC13" s="63">
        <f t="shared" si="0"/>
        <v>100.00000000000001</v>
      </c>
      <c r="AD13" s="64" t="str">
        <f>IF(AC13=100,"ОК"," ")</f>
        <v>ОК</v>
      </c>
      <c r="AE13" s="65"/>
      <c r="AF13" s="65"/>
      <c r="AG13" s="65"/>
    </row>
    <row r="14" spans="1:33" s="37" customFormat="1" x14ac:dyDescent="0.2">
      <c r="A14" s="38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>
        <v>8206</v>
      </c>
      <c r="P14" s="44">
        <v>34.36</v>
      </c>
      <c r="Q14" s="45">
        <v>9.5399999999999991</v>
      </c>
      <c r="R14" s="43">
        <v>9090</v>
      </c>
      <c r="S14" s="46">
        <v>38.058</v>
      </c>
      <c r="T14" s="45">
        <v>10.57</v>
      </c>
      <c r="U14" s="47"/>
      <c r="V14" s="48"/>
      <c r="W14" s="45"/>
      <c r="X14" s="30"/>
      <c r="Y14" s="31"/>
      <c r="Z14" s="49"/>
      <c r="AA14" s="49"/>
      <c r="AB14" s="50"/>
      <c r="AC14" s="34">
        <f t="shared" si="0"/>
        <v>0</v>
      </c>
      <c r="AD14" s="35" t="str">
        <f t="shared" ref="AD14:AD39" si="1">IF(AC14=100,"ОК"," ")</f>
        <v xml:space="preserve"> </v>
      </c>
      <c r="AE14" s="36"/>
      <c r="AF14" s="36"/>
      <c r="AG14" s="36"/>
    </row>
    <row r="15" spans="1:33" s="37" customFormat="1" x14ac:dyDescent="0.2">
      <c r="A15" s="67">
        <v>5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>
        <v>8206</v>
      </c>
      <c r="P15" s="44">
        <v>34.36</v>
      </c>
      <c r="Q15" s="45">
        <v>9.5399999999999991</v>
      </c>
      <c r="R15" s="43">
        <v>9090</v>
      </c>
      <c r="S15" s="46">
        <v>38.058</v>
      </c>
      <c r="T15" s="45">
        <v>10.57</v>
      </c>
      <c r="U15" s="47"/>
      <c r="V15" s="48"/>
      <c r="W15" s="45"/>
      <c r="X15" s="30"/>
      <c r="Y15" s="31"/>
      <c r="Z15" s="32"/>
      <c r="AA15" s="32"/>
      <c r="AB15" s="33"/>
      <c r="AC15" s="34">
        <f t="shared" si="0"/>
        <v>0</v>
      </c>
      <c r="AD15" s="35" t="str">
        <f t="shared" si="1"/>
        <v xml:space="preserve"> </v>
      </c>
      <c r="AE15" s="36"/>
      <c r="AF15" s="36"/>
      <c r="AG15" s="36"/>
    </row>
    <row r="16" spans="1:33" s="37" customFormat="1" x14ac:dyDescent="0.2">
      <c r="A16" s="38">
        <v>6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/>
      <c r="O16" s="43">
        <v>8206</v>
      </c>
      <c r="P16" s="44">
        <v>34.36</v>
      </c>
      <c r="Q16" s="45">
        <v>9.5399999999999991</v>
      </c>
      <c r="R16" s="43">
        <v>9090</v>
      </c>
      <c r="S16" s="46">
        <v>38.058</v>
      </c>
      <c r="T16" s="45">
        <v>10.57</v>
      </c>
      <c r="U16" s="59"/>
      <c r="V16" s="60"/>
      <c r="W16" s="57"/>
      <c r="X16" s="30"/>
      <c r="Y16" s="31"/>
      <c r="Z16" s="49"/>
      <c r="AA16" s="49"/>
      <c r="AB16" s="50"/>
      <c r="AC16" s="34">
        <f t="shared" si="0"/>
        <v>0</v>
      </c>
      <c r="AD16" s="35" t="str">
        <f t="shared" si="1"/>
        <v xml:space="preserve"> </v>
      </c>
      <c r="AE16" s="36"/>
      <c r="AF16" s="36"/>
      <c r="AG16" s="36"/>
    </row>
    <row r="17" spans="1:33" s="37" customFormat="1" x14ac:dyDescent="0.2">
      <c r="A17" s="67">
        <v>7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2"/>
      <c r="O17" s="43">
        <v>8206</v>
      </c>
      <c r="P17" s="44">
        <v>34.36</v>
      </c>
      <c r="Q17" s="45">
        <v>9.5399999999999991</v>
      </c>
      <c r="R17" s="43">
        <v>9090</v>
      </c>
      <c r="S17" s="46">
        <v>38.058</v>
      </c>
      <c r="T17" s="45">
        <v>10.57</v>
      </c>
      <c r="U17" s="47"/>
      <c r="V17" s="48"/>
      <c r="W17" s="45"/>
      <c r="X17" s="30"/>
      <c r="Y17" s="31"/>
      <c r="Z17" s="32"/>
      <c r="AA17" s="32"/>
      <c r="AB17" s="33"/>
      <c r="AC17" s="34">
        <f t="shared" si="0"/>
        <v>0</v>
      </c>
      <c r="AD17" s="35" t="str">
        <f t="shared" si="1"/>
        <v xml:space="preserve"> </v>
      </c>
      <c r="AE17" s="36"/>
      <c r="AF17" s="36"/>
      <c r="AG17" s="36"/>
    </row>
    <row r="18" spans="1:33" s="37" customFormat="1" x14ac:dyDescent="0.2">
      <c r="A18" s="38">
        <v>8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>
        <v>8206</v>
      </c>
      <c r="P18" s="44">
        <v>34.36</v>
      </c>
      <c r="Q18" s="45">
        <v>9.5399999999999991</v>
      </c>
      <c r="R18" s="43">
        <v>9090</v>
      </c>
      <c r="S18" s="46">
        <v>38.058</v>
      </c>
      <c r="T18" s="45">
        <v>10.57</v>
      </c>
      <c r="U18" s="47"/>
      <c r="V18" s="48"/>
      <c r="W18" s="45"/>
      <c r="X18" s="30"/>
      <c r="Y18" s="31"/>
      <c r="Z18" s="49"/>
      <c r="AA18" s="49"/>
      <c r="AB18" s="50"/>
      <c r="AC18" s="34">
        <f t="shared" si="0"/>
        <v>0</v>
      </c>
      <c r="AD18" s="35" t="str">
        <f t="shared" si="1"/>
        <v xml:space="preserve"> </v>
      </c>
      <c r="AE18" s="36"/>
      <c r="AF18" s="36"/>
      <c r="AG18" s="36"/>
    </row>
    <row r="19" spans="1:33" s="66" customFormat="1" x14ac:dyDescent="0.25">
      <c r="A19" s="38">
        <v>9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2"/>
      <c r="O19" s="43">
        <v>8206</v>
      </c>
      <c r="P19" s="44">
        <v>34.36</v>
      </c>
      <c r="Q19" s="45">
        <v>9.5399999999999991</v>
      </c>
      <c r="R19" s="43">
        <v>9090</v>
      </c>
      <c r="S19" s="46">
        <v>38.058</v>
      </c>
      <c r="T19" s="45">
        <v>10.57</v>
      </c>
      <c r="U19" s="47"/>
      <c r="V19" s="48"/>
      <c r="W19" s="45"/>
      <c r="X19" s="30"/>
      <c r="Y19" s="31"/>
      <c r="Z19" s="68"/>
      <c r="AA19" s="68"/>
      <c r="AB19" s="50"/>
      <c r="AC19" s="63">
        <f t="shared" si="0"/>
        <v>0</v>
      </c>
      <c r="AD19" s="64" t="str">
        <f t="shared" si="1"/>
        <v xml:space="preserve"> </v>
      </c>
      <c r="AE19" s="65"/>
      <c r="AF19" s="65"/>
      <c r="AG19" s="65"/>
    </row>
    <row r="20" spans="1:33" s="66" customFormat="1" x14ac:dyDescent="0.25">
      <c r="A20" s="38">
        <v>10</v>
      </c>
      <c r="B20" s="51">
        <v>89.317599999999999</v>
      </c>
      <c r="C20" s="52">
        <v>5.1430999999999996</v>
      </c>
      <c r="D20" s="52">
        <v>1.1783999999999999</v>
      </c>
      <c r="E20" s="52">
        <v>0.1242</v>
      </c>
      <c r="F20" s="52">
        <v>0.20319999999999999</v>
      </c>
      <c r="G20" s="52">
        <v>4.3E-3</v>
      </c>
      <c r="H20" s="52">
        <v>5.0700000000000002E-2</v>
      </c>
      <c r="I20" s="52">
        <v>4.4900000000000002E-2</v>
      </c>
      <c r="J20" s="52">
        <v>6.9199999999999998E-2</v>
      </c>
      <c r="K20" s="52">
        <v>6.0000000000000001E-3</v>
      </c>
      <c r="L20" s="52">
        <v>1.7569999999999999</v>
      </c>
      <c r="M20" s="53">
        <v>2.1013000000000002</v>
      </c>
      <c r="N20" s="54">
        <v>0.75570000000000004</v>
      </c>
      <c r="O20" s="55">
        <v>8251</v>
      </c>
      <c r="P20" s="56">
        <v>34.546300000000002</v>
      </c>
      <c r="Q20" s="57">
        <v>9.6</v>
      </c>
      <c r="R20" s="55">
        <v>9138</v>
      </c>
      <c r="S20" s="58">
        <v>38.258899999999997</v>
      </c>
      <c r="T20" s="57">
        <v>10.63</v>
      </c>
      <c r="U20" s="59">
        <v>11536</v>
      </c>
      <c r="V20" s="60">
        <v>48.301200000000001</v>
      </c>
      <c r="W20" s="57">
        <v>13.42</v>
      </c>
      <c r="X20" s="61">
        <v>-12.9</v>
      </c>
      <c r="Y20" s="62">
        <v>-12.5</v>
      </c>
      <c r="Z20" s="49"/>
      <c r="AA20" s="49"/>
      <c r="AB20" s="50"/>
      <c r="AC20" s="63">
        <f t="shared" si="0"/>
        <v>99.999899999999997</v>
      </c>
      <c r="AD20" s="64" t="str">
        <f t="shared" si="1"/>
        <v xml:space="preserve"> </v>
      </c>
      <c r="AE20" s="65"/>
      <c r="AF20" s="65"/>
      <c r="AG20" s="65"/>
    </row>
    <row r="21" spans="1:33" s="66" customFormat="1" x14ac:dyDescent="0.25">
      <c r="A21" s="38">
        <v>11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>
        <v>8251</v>
      </c>
      <c r="P21" s="44">
        <v>34.546300000000002</v>
      </c>
      <c r="Q21" s="45">
        <v>9.6</v>
      </c>
      <c r="R21" s="43">
        <v>9138</v>
      </c>
      <c r="S21" s="46">
        <v>38.258899999999997</v>
      </c>
      <c r="T21" s="45">
        <v>10.63</v>
      </c>
      <c r="U21" s="47"/>
      <c r="V21" s="48"/>
      <c r="W21" s="45"/>
      <c r="X21" s="30"/>
      <c r="Y21" s="31"/>
      <c r="Z21" s="49"/>
      <c r="AA21" s="49"/>
      <c r="AB21" s="50"/>
      <c r="AC21" s="63">
        <f t="shared" si="0"/>
        <v>0</v>
      </c>
      <c r="AD21" s="64" t="str">
        <f t="shared" si="1"/>
        <v xml:space="preserve"> </v>
      </c>
      <c r="AE21" s="65"/>
      <c r="AF21" s="65"/>
      <c r="AG21" s="65"/>
    </row>
    <row r="22" spans="1:33" s="66" customFormat="1" x14ac:dyDescent="0.25">
      <c r="A22" s="67">
        <v>12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2"/>
      <c r="O22" s="43">
        <v>8251</v>
      </c>
      <c r="P22" s="44">
        <v>34.546300000000002</v>
      </c>
      <c r="Q22" s="45">
        <v>9.6</v>
      </c>
      <c r="R22" s="43">
        <v>9138</v>
      </c>
      <c r="S22" s="46">
        <v>38.258899999999997</v>
      </c>
      <c r="T22" s="45">
        <v>10.63</v>
      </c>
      <c r="U22" s="47"/>
      <c r="V22" s="48"/>
      <c r="W22" s="45"/>
      <c r="X22" s="30"/>
      <c r="Y22" s="31"/>
      <c r="Z22" s="32"/>
      <c r="AA22" s="32"/>
      <c r="AB22" s="33"/>
      <c r="AC22" s="63">
        <f t="shared" si="0"/>
        <v>0</v>
      </c>
      <c r="AD22" s="64" t="str">
        <f t="shared" si="1"/>
        <v xml:space="preserve"> </v>
      </c>
      <c r="AE22" s="65"/>
      <c r="AF22" s="65"/>
      <c r="AG22" s="65"/>
    </row>
    <row r="23" spans="1:33" s="66" customFormat="1" x14ac:dyDescent="0.25">
      <c r="A23" s="38">
        <v>13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69"/>
      <c r="O23" s="43">
        <v>8251</v>
      </c>
      <c r="P23" s="44">
        <v>34.546300000000002</v>
      </c>
      <c r="Q23" s="45">
        <v>9.6</v>
      </c>
      <c r="R23" s="43">
        <v>9138</v>
      </c>
      <c r="S23" s="46">
        <v>38.258899999999997</v>
      </c>
      <c r="T23" s="45">
        <v>10.63</v>
      </c>
      <c r="U23" s="59"/>
      <c r="V23" s="60"/>
      <c r="W23" s="70"/>
      <c r="X23" s="71"/>
      <c r="Y23" s="31"/>
      <c r="Z23" s="49" t="s">
        <v>40</v>
      </c>
      <c r="AA23" s="49" t="s">
        <v>41</v>
      </c>
      <c r="AB23" s="50" t="s">
        <v>42</v>
      </c>
      <c r="AC23" s="63">
        <f t="shared" si="0"/>
        <v>0</v>
      </c>
      <c r="AD23" s="64" t="str">
        <f t="shared" si="1"/>
        <v xml:space="preserve"> </v>
      </c>
      <c r="AE23" s="65"/>
      <c r="AF23" s="65"/>
      <c r="AG23" s="65"/>
    </row>
    <row r="24" spans="1:33" s="66" customFormat="1" x14ac:dyDescent="0.25">
      <c r="A24" s="67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75"/>
      <c r="O24" s="43">
        <v>8251</v>
      </c>
      <c r="P24" s="44">
        <v>34.546300000000002</v>
      </c>
      <c r="Q24" s="45">
        <v>9.6</v>
      </c>
      <c r="R24" s="43">
        <v>9138</v>
      </c>
      <c r="S24" s="46">
        <v>38.258899999999997</v>
      </c>
      <c r="T24" s="45">
        <v>10.63</v>
      </c>
      <c r="U24" s="47"/>
      <c r="V24" s="48"/>
      <c r="W24" s="76"/>
      <c r="X24" s="71"/>
      <c r="Y24" s="31"/>
      <c r="Z24" s="32"/>
      <c r="AA24" s="32"/>
      <c r="AB24" s="33"/>
      <c r="AC24" s="63">
        <f t="shared" si="0"/>
        <v>0</v>
      </c>
      <c r="AD24" s="64" t="str">
        <f t="shared" si="1"/>
        <v xml:space="preserve"> </v>
      </c>
      <c r="AE24" s="65"/>
      <c r="AF24" s="65"/>
      <c r="AG24" s="65"/>
    </row>
    <row r="25" spans="1:33" s="66" customFormat="1" x14ac:dyDescent="0.25">
      <c r="A25" s="38">
        <v>15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75"/>
      <c r="O25" s="43">
        <v>8251</v>
      </c>
      <c r="P25" s="44">
        <v>34.546300000000002</v>
      </c>
      <c r="Q25" s="45">
        <v>9.6</v>
      </c>
      <c r="R25" s="43">
        <v>9138</v>
      </c>
      <c r="S25" s="46">
        <v>38.258899999999997</v>
      </c>
      <c r="T25" s="45">
        <v>10.63</v>
      </c>
      <c r="U25" s="47"/>
      <c r="V25" s="48"/>
      <c r="W25" s="76"/>
      <c r="X25" s="71"/>
      <c r="Y25" s="31"/>
      <c r="Z25" s="49"/>
      <c r="AA25" s="49"/>
      <c r="AB25" s="50"/>
      <c r="AC25" s="63">
        <f t="shared" si="0"/>
        <v>0</v>
      </c>
      <c r="AD25" s="64" t="str">
        <f t="shared" si="1"/>
        <v xml:space="preserve"> </v>
      </c>
      <c r="AE25" s="65"/>
      <c r="AF25" s="65"/>
      <c r="AG25" s="65"/>
    </row>
    <row r="26" spans="1:33" s="66" customFormat="1" x14ac:dyDescent="0.25">
      <c r="A26" s="38">
        <v>16</v>
      </c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75"/>
      <c r="O26" s="43">
        <v>8251</v>
      </c>
      <c r="P26" s="44">
        <v>34.546300000000002</v>
      </c>
      <c r="Q26" s="45">
        <v>9.6</v>
      </c>
      <c r="R26" s="43">
        <v>9138</v>
      </c>
      <c r="S26" s="46">
        <v>38.258899999999997</v>
      </c>
      <c r="T26" s="45">
        <v>10.63</v>
      </c>
      <c r="U26" s="47"/>
      <c r="V26" s="48"/>
      <c r="W26" s="76"/>
      <c r="X26" s="71"/>
      <c r="Y26" s="31"/>
      <c r="Z26" s="49"/>
      <c r="AA26" s="49"/>
      <c r="AB26" s="50"/>
      <c r="AC26" s="63">
        <f t="shared" si="0"/>
        <v>0</v>
      </c>
      <c r="AD26" s="64" t="str">
        <f t="shared" si="1"/>
        <v xml:space="preserve"> </v>
      </c>
      <c r="AE26" s="65"/>
      <c r="AF26" s="65"/>
      <c r="AG26" s="65"/>
    </row>
    <row r="27" spans="1:33" s="66" customFormat="1" x14ac:dyDescent="0.25">
      <c r="A27" s="38">
        <v>17</v>
      </c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75"/>
      <c r="O27" s="43">
        <v>8251</v>
      </c>
      <c r="P27" s="44">
        <v>34.546300000000002</v>
      </c>
      <c r="Q27" s="45">
        <v>9.6</v>
      </c>
      <c r="R27" s="43">
        <v>9138</v>
      </c>
      <c r="S27" s="46">
        <v>38.258899999999997</v>
      </c>
      <c r="T27" s="45">
        <v>10.63</v>
      </c>
      <c r="U27" s="47"/>
      <c r="V27" s="48"/>
      <c r="W27" s="76"/>
      <c r="X27" s="71"/>
      <c r="Y27" s="31"/>
      <c r="Z27" s="49"/>
      <c r="AA27" s="49"/>
      <c r="AB27" s="50"/>
      <c r="AC27" s="63">
        <f t="shared" si="0"/>
        <v>0</v>
      </c>
      <c r="AD27" s="64" t="str">
        <f t="shared" si="1"/>
        <v xml:space="preserve"> </v>
      </c>
      <c r="AE27" s="65"/>
      <c r="AF27" s="65"/>
      <c r="AG27" s="65"/>
    </row>
    <row r="28" spans="1:33" s="66" customFormat="1" x14ac:dyDescent="0.25">
      <c r="A28" s="38">
        <v>18</v>
      </c>
      <c r="B28" s="80">
        <v>89.711799999999997</v>
      </c>
      <c r="C28" s="81">
        <v>4.9819000000000004</v>
      </c>
      <c r="D28" s="81">
        <v>1.0979000000000001</v>
      </c>
      <c r="E28" s="81">
        <v>0.1142</v>
      </c>
      <c r="F28" s="81">
        <v>0.1817</v>
      </c>
      <c r="G28" s="81">
        <v>4.1000000000000003E-3</v>
      </c>
      <c r="H28" s="81">
        <v>4.6600000000000003E-2</v>
      </c>
      <c r="I28" s="81">
        <v>4.1099999999999998E-2</v>
      </c>
      <c r="J28" s="81">
        <v>6.6400000000000001E-2</v>
      </c>
      <c r="K28" s="81">
        <v>6.4999999999999997E-3</v>
      </c>
      <c r="L28" s="81">
        <v>1.8106</v>
      </c>
      <c r="M28" s="82">
        <v>1.9370000000000001</v>
      </c>
      <c r="N28" s="69">
        <v>0.75129999999999997</v>
      </c>
      <c r="O28" s="83">
        <v>8231</v>
      </c>
      <c r="P28" s="56">
        <v>34.46</v>
      </c>
      <c r="Q28" s="57">
        <v>9.57</v>
      </c>
      <c r="R28" s="83">
        <v>9116</v>
      </c>
      <c r="S28" s="56">
        <v>38.17</v>
      </c>
      <c r="T28" s="57">
        <v>10.6</v>
      </c>
      <c r="U28" s="59">
        <v>11543</v>
      </c>
      <c r="V28" s="60">
        <v>48.33</v>
      </c>
      <c r="W28" s="70">
        <v>13.42</v>
      </c>
      <c r="X28" s="84">
        <v>-13.9</v>
      </c>
      <c r="Y28" s="62">
        <v>-12.8</v>
      </c>
      <c r="Z28" s="49"/>
      <c r="AA28" s="49"/>
      <c r="AB28" s="50"/>
      <c r="AC28" s="63">
        <f t="shared" si="0"/>
        <v>99.999799999999979</v>
      </c>
      <c r="AD28" s="64" t="str">
        <f t="shared" si="1"/>
        <v xml:space="preserve"> </v>
      </c>
      <c r="AE28" s="65"/>
      <c r="AF28" s="65"/>
      <c r="AG28" s="65"/>
    </row>
    <row r="29" spans="1:33" s="66" customFormat="1" x14ac:dyDescent="0.25">
      <c r="A29" s="67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5"/>
      <c r="O29" s="85">
        <v>8231</v>
      </c>
      <c r="P29" s="44">
        <v>34.46</v>
      </c>
      <c r="Q29" s="45">
        <v>9.57</v>
      </c>
      <c r="R29" s="85">
        <v>9116</v>
      </c>
      <c r="S29" s="44">
        <v>38.17</v>
      </c>
      <c r="T29" s="45">
        <v>10.6</v>
      </c>
      <c r="U29" s="47"/>
      <c r="V29" s="48"/>
      <c r="W29" s="76"/>
      <c r="X29" s="71"/>
      <c r="Y29" s="31"/>
      <c r="Z29" s="32"/>
      <c r="AA29" s="32"/>
      <c r="AB29" s="33"/>
      <c r="AC29" s="63">
        <f t="shared" si="0"/>
        <v>0</v>
      </c>
      <c r="AD29" s="64" t="str">
        <f t="shared" si="1"/>
        <v xml:space="preserve"> </v>
      </c>
      <c r="AE29" s="65"/>
      <c r="AF29" s="65"/>
      <c r="AG29" s="65"/>
    </row>
    <row r="30" spans="1:33" s="66" customFormat="1" x14ac:dyDescent="0.25">
      <c r="A30" s="38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69"/>
      <c r="O30" s="85">
        <v>8231</v>
      </c>
      <c r="P30" s="44">
        <v>34.46</v>
      </c>
      <c r="Q30" s="45">
        <v>9.57</v>
      </c>
      <c r="R30" s="85">
        <v>9116</v>
      </c>
      <c r="S30" s="44">
        <v>38.17</v>
      </c>
      <c r="T30" s="45">
        <v>10.6</v>
      </c>
      <c r="U30" s="59"/>
      <c r="V30" s="60"/>
      <c r="W30" s="70"/>
      <c r="X30" s="86"/>
      <c r="Y30" s="87"/>
      <c r="Z30" s="49"/>
      <c r="AA30" s="49"/>
      <c r="AB30" s="50"/>
      <c r="AC30" s="63">
        <f t="shared" si="0"/>
        <v>0</v>
      </c>
      <c r="AD30" s="64" t="str">
        <f>IF(AC30=100,"ОК"," ")</f>
        <v xml:space="preserve"> </v>
      </c>
      <c r="AE30" s="65"/>
      <c r="AF30" s="65"/>
      <c r="AG30" s="65"/>
    </row>
    <row r="31" spans="1:33" s="66" customFormat="1" x14ac:dyDescent="0.25">
      <c r="A31" s="67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8"/>
      <c r="O31" s="85">
        <v>8231</v>
      </c>
      <c r="P31" s="44">
        <v>34.46</v>
      </c>
      <c r="Q31" s="45">
        <v>9.57</v>
      </c>
      <c r="R31" s="85">
        <v>9116</v>
      </c>
      <c r="S31" s="44">
        <v>38.17</v>
      </c>
      <c r="T31" s="45">
        <v>10.6</v>
      </c>
      <c r="U31" s="89"/>
      <c r="V31" s="90"/>
      <c r="W31" s="91"/>
      <c r="X31" s="86"/>
      <c r="Y31" s="87"/>
      <c r="Z31" s="32"/>
      <c r="AA31" s="32"/>
      <c r="AB31" s="33"/>
      <c r="AC31" s="63">
        <f t="shared" si="0"/>
        <v>0</v>
      </c>
      <c r="AD31" s="64" t="str">
        <f t="shared" si="1"/>
        <v xml:space="preserve"> </v>
      </c>
      <c r="AE31" s="65"/>
      <c r="AF31" s="65"/>
      <c r="AG31" s="65"/>
    </row>
    <row r="32" spans="1:33" s="66" customFormat="1" x14ac:dyDescent="0.25">
      <c r="A32" s="38">
        <v>22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92"/>
      <c r="O32" s="85">
        <v>8231</v>
      </c>
      <c r="P32" s="44">
        <v>34.46</v>
      </c>
      <c r="Q32" s="45">
        <v>9.57</v>
      </c>
      <c r="R32" s="85">
        <v>9116</v>
      </c>
      <c r="S32" s="44">
        <v>38.17</v>
      </c>
      <c r="T32" s="45">
        <v>10.6</v>
      </c>
      <c r="U32" s="93"/>
      <c r="V32" s="94"/>
      <c r="W32" s="95"/>
      <c r="X32" s="86"/>
      <c r="Y32" s="87"/>
      <c r="Z32" s="96"/>
      <c r="AA32" s="96"/>
      <c r="AB32" s="97"/>
      <c r="AC32" s="63">
        <f t="shared" si="0"/>
        <v>0</v>
      </c>
      <c r="AD32" s="64" t="str">
        <f t="shared" si="1"/>
        <v xml:space="preserve"> </v>
      </c>
      <c r="AE32" s="65"/>
      <c r="AF32" s="65"/>
      <c r="AG32" s="65"/>
    </row>
    <row r="33" spans="1:33" s="66" customFormat="1" x14ac:dyDescent="0.25">
      <c r="A33" s="38">
        <v>23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98"/>
      <c r="O33" s="85">
        <v>8231</v>
      </c>
      <c r="P33" s="44">
        <v>34.46</v>
      </c>
      <c r="Q33" s="45">
        <v>9.57</v>
      </c>
      <c r="R33" s="85">
        <v>9116</v>
      </c>
      <c r="S33" s="44">
        <v>38.17</v>
      </c>
      <c r="T33" s="45">
        <v>10.6</v>
      </c>
      <c r="U33" s="99"/>
      <c r="V33" s="100"/>
      <c r="W33" s="95"/>
      <c r="X33" s="86"/>
      <c r="Y33" s="87"/>
      <c r="Z33" s="49"/>
      <c r="AA33" s="49"/>
      <c r="AB33" s="50"/>
      <c r="AC33" s="63">
        <f t="shared" si="0"/>
        <v>0</v>
      </c>
      <c r="AD33" s="64" t="str">
        <f>IF(AC33=100,"ОК"," ")</f>
        <v xml:space="preserve"> </v>
      </c>
      <c r="AE33" s="65"/>
      <c r="AF33" s="65"/>
      <c r="AG33" s="65"/>
    </row>
    <row r="34" spans="1:33" s="66" customFormat="1" x14ac:dyDescent="0.25">
      <c r="A34" s="38">
        <v>24</v>
      </c>
      <c r="B34" s="80">
        <v>89.829599999999999</v>
      </c>
      <c r="C34" s="81">
        <v>4.9939</v>
      </c>
      <c r="D34" s="81">
        <v>1.0774999999999999</v>
      </c>
      <c r="E34" s="81">
        <v>0.11260000000000001</v>
      </c>
      <c r="F34" s="81">
        <v>0.17219999999999999</v>
      </c>
      <c r="G34" s="81">
        <v>4.3E-3</v>
      </c>
      <c r="H34" s="81">
        <v>4.5400000000000003E-2</v>
      </c>
      <c r="I34" s="81">
        <v>3.7199999999999997E-2</v>
      </c>
      <c r="J34" s="81">
        <v>7.3800000000000004E-2</v>
      </c>
      <c r="K34" s="81">
        <v>9.5999999999999992E-3</v>
      </c>
      <c r="L34" s="81">
        <v>1.7203999999999999</v>
      </c>
      <c r="M34" s="82">
        <v>1.9236</v>
      </c>
      <c r="N34" s="92">
        <v>0.75049999999999994</v>
      </c>
      <c r="O34" s="83">
        <v>8236</v>
      </c>
      <c r="P34" s="56">
        <v>34.484099999999998</v>
      </c>
      <c r="Q34" s="57">
        <v>9.58</v>
      </c>
      <c r="R34" s="83">
        <v>9123</v>
      </c>
      <c r="S34" s="56">
        <v>38.195099999999996</v>
      </c>
      <c r="T34" s="57">
        <v>10.61</v>
      </c>
      <c r="U34" s="93">
        <v>11557</v>
      </c>
      <c r="V34" s="94">
        <v>48.388100000000001</v>
      </c>
      <c r="W34" s="95">
        <v>13.44</v>
      </c>
      <c r="X34" s="101">
        <v>-13.6</v>
      </c>
      <c r="Y34" s="102">
        <v>-12.2</v>
      </c>
      <c r="Z34" s="49"/>
      <c r="AA34" s="49"/>
      <c r="AB34" s="50"/>
      <c r="AC34" s="63">
        <f t="shared" si="0"/>
        <v>100.0001</v>
      </c>
      <c r="AD34" s="64" t="str">
        <f t="shared" si="1"/>
        <v xml:space="preserve"> </v>
      </c>
      <c r="AE34" s="65"/>
      <c r="AF34" s="65"/>
      <c r="AG34" s="65"/>
    </row>
    <row r="35" spans="1:33" s="66" customFormat="1" x14ac:dyDescent="0.25">
      <c r="A35" s="38">
        <v>25</v>
      </c>
      <c r="B35" s="103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98"/>
      <c r="O35" s="85">
        <v>8236</v>
      </c>
      <c r="P35" s="44">
        <v>34.484099999999998</v>
      </c>
      <c r="Q35" s="45">
        <v>9.58</v>
      </c>
      <c r="R35" s="85">
        <v>9123</v>
      </c>
      <c r="S35" s="44">
        <v>38.195099999999996</v>
      </c>
      <c r="T35" s="45">
        <v>10.61</v>
      </c>
      <c r="U35" s="99"/>
      <c r="V35" s="100"/>
      <c r="W35" s="95"/>
      <c r="X35" s="86"/>
      <c r="Y35" s="87"/>
      <c r="Z35" s="96"/>
      <c r="AA35" s="96"/>
      <c r="AB35" s="97"/>
      <c r="AC35" s="63">
        <f t="shared" si="0"/>
        <v>0</v>
      </c>
      <c r="AD35" s="64" t="str">
        <f t="shared" si="1"/>
        <v xml:space="preserve"> </v>
      </c>
      <c r="AE35" s="65"/>
      <c r="AF35" s="65"/>
      <c r="AG35" s="65"/>
    </row>
    <row r="36" spans="1:33" s="66" customFormat="1" x14ac:dyDescent="0.25">
      <c r="A36" s="67">
        <v>26</v>
      </c>
      <c r="B36" s="104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8"/>
      <c r="O36" s="85">
        <v>8236</v>
      </c>
      <c r="P36" s="44">
        <v>34.484099999999998</v>
      </c>
      <c r="Q36" s="45">
        <v>9.58</v>
      </c>
      <c r="R36" s="85">
        <v>9123</v>
      </c>
      <c r="S36" s="44">
        <v>38.195099999999996</v>
      </c>
      <c r="T36" s="45">
        <v>10.61</v>
      </c>
      <c r="U36" s="89"/>
      <c r="V36" s="90"/>
      <c r="W36" s="91"/>
      <c r="X36" s="86"/>
      <c r="Y36" s="87"/>
      <c r="Z36" s="32"/>
      <c r="AA36" s="32"/>
      <c r="AB36" s="33"/>
      <c r="AC36" s="63">
        <f t="shared" si="0"/>
        <v>0</v>
      </c>
      <c r="AD36" s="64" t="str">
        <f t="shared" si="1"/>
        <v xml:space="preserve"> </v>
      </c>
      <c r="AE36" s="65"/>
      <c r="AF36" s="65"/>
      <c r="AG36" s="65"/>
    </row>
    <row r="37" spans="1:33" s="66" customFormat="1" x14ac:dyDescent="0.25">
      <c r="A37" s="38">
        <v>27</v>
      </c>
      <c r="B37" s="103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98"/>
      <c r="O37" s="85">
        <v>8236</v>
      </c>
      <c r="P37" s="44">
        <v>34.484099999999998</v>
      </c>
      <c r="Q37" s="45">
        <v>9.58</v>
      </c>
      <c r="R37" s="85">
        <v>9123</v>
      </c>
      <c r="S37" s="44">
        <v>38.195099999999996</v>
      </c>
      <c r="T37" s="45">
        <v>10.61</v>
      </c>
      <c r="U37" s="99"/>
      <c r="V37" s="100"/>
      <c r="W37" s="95"/>
      <c r="X37" s="86"/>
      <c r="Y37" s="87"/>
      <c r="Z37" s="49"/>
      <c r="AA37" s="49"/>
      <c r="AB37" s="50"/>
      <c r="AC37" s="63">
        <f t="shared" si="0"/>
        <v>0</v>
      </c>
      <c r="AD37" s="64" t="str">
        <f t="shared" si="1"/>
        <v xml:space="preserve"> </v>
      </c>
      <c r="AE37" s="65"/>
      <c r="AF37" s="65"/>
      <c r="AG37" s="65"/>
    </row>
    <row r="38" spans="1:33" s="66" customFormat="1" x14ac:dyDescent="0.25">
      <c r="A38" s="67">
        <v>28</v>
      </c>
      <c r="B38" s="10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8"/>
      <c r="O38" s="85">
        <v>8236</v>
      </c>
      <c r="P38" s="44">
        <v>34.484099999999998</v>
      </c>
      <c r="Q38" s="45">
        <v>9.58</v>
      </c>
      <c r="R38" s="85">
        <v>9123</v>
      </c>
      <c r="S38" s="44">
        <v>38.195099999999996</v>
      </c>
      <c r="T38" s="45">
        <v>10.61</v>
      </c>
      <c r="U38" s="89"/>
      <c r="V38" s="90"/>
      <c r="W38" s="91"/>
      <c r="X38" s="86"/>
      <c r="Y38" s="87"/>
      <c r="Z38" s="32"/>
      <c r="AA38" s="32"/>
      <c r="AB38" s="33"/>
      <c r="AC38" s="63">
        <f t="shared" si="0"/>
        <v>0</v>
      </c>
      <c r="AD38" s="64" t="str">
        <f t="shared" si="1"/>
        <v xml:space="preserve"> </v>
      </c>
      <c r="AE38" s="65"/>
      <c r="AF38" s="65"/>
      <c r="AG38" s="65"/>
    </row>
    <row r="39" spans="1:33" s="66" customFormat="1" x14ac:dyDescent="0.25">
      <c r="A39" s="38">
        <v>29</v>
      </c>
      <c r="B39" s="105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92"/>
      <c r="O39" s="85">
        <v>8236</v>
      </c>
      <c r="P39" s="44">
        <v>34.484099999999998</v>
      </c>
      <c r="Q39" s="45">
        <v>9.58</v>
      </c>
      <c r="R39" s="85">
        <v>9123</v>
      </c>
      <c r="S39" s="44">
        <v>38.195099999999996</v>
      </c>
      <c r="T39" s="45">
        <v>10.61</v>
      </c>
      <c r="U39" s="93"/>
      <c r="V39" s="94"/>
      <c r="W39" s="95"/>
      <c r="X39" s="86"/>
      <c r="Y39" s="87"/>
      <c r="Z39" s="49"/>
      <c r="AA39" s="49"/>
      <c r="AB39" s="50"/>
      <c r="AC39" s="63">
        <f t="shared" si="0"/>
        <v>0</v>
      </c>
      <c r="AD39" s="64" t="str">
        <f t="shared" si="1"/>
        <v xml:space="preserve"> </v>
      </c>
      <c r="AE39" s="65"/>
      <c r="AF39" s="65"/>
      <c r="AG39" s="65"/>
    </row>
    <row r="40" spans="1:33" s="66" customFormat="1" ht="15.75" thickBot="1" x14ac:dyDescent="0.3">
      <c r="A40" s="106">
        <v>30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110"/>
      <c r="O40" s="85">
        <v>8236</v>
      </c>
      <c r="P40" s="44">
        <v>34.484099999999998</v>
      </c>
      <c r="Q40" s="45">
        <v>9.58</v>
      </c>
      <c r="R40" s="85">
        <v>9123</v>
      </c>
      <c r="S40" s="44">
        <v>38.195099999999996</v>
      </c>
      <c r="T40" s="45">
        <v>10.61</v>
      </c>
      <c r="U40" s="111"/>
      <c r="V40" s="112"/>
      <c r="W40" s="113"/>
      <c r="X40" s="86"/>
      <c r="Y40" s="87"/>
      <c r="Z40" s="114"/>
      <c r="AA40" s="114"/>
      <c r="AB40" s="115"/>
      <c r="AC40" s="63">
        <f t="shared" si="0"/>
        <v>0</v>
      </c>
      <c r="AD40" s="64"/>
      <c r="AE40" s="65"/>
      <c r="AF40" s="65"/>
      <c r="AG40" s="65"/>
    </row>
    <row r="41" spans="1:33" ht="15" customHeight="1" thickBot="1" x14ac:dyDescent="0.3">
      <c r="A41" s="210" t="s">
        <v>43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213">
        <v>8211.117522089713</v>
      </c>
      <c r="P41" s="215">
        <v>34.379950374197293</v>
      </c>
      <c r="Q41" s="217">
        <v>9.5472671527207744</v>
      </c>
      <c r="R41" s="213">
        <v>9095.2912944811942</v>
      </c>
      <c r="S41" s="215">
        <v>38.080729554343115</v>
      </c>
      <c r="T41" s="217">
        <v>10.577267152720777</v>
      </c>
      <c r="U41" s="227"/>
      <c r="V41" s="228"/>
      <c r="W41" s="228"/>
      <c r="X41" s="228"/>
      <c r="Y41" s="228"/>
      <c r="Z41" s="228"/>
      <c r="AA41" s="228"/>
      <c r="AB41" s="229"/>
      <c r="AC41" s="116"/>
      <c r="AD41" s="117"/>
      <c r="AE41" s="118"/>
      <c r="AF41" s="118"/>
      <c r="AG41" s="118"/>
    </row>
    <row r="42" spans="1:33" ht="19.5" customHeight="1" thickBot="1" x14ac:dyDescent="0.3">
      <c r="A42" s="6"/>
      <c r="B42" s="119"/>
      <c r="C42" s="119"/>
      <c r="D42" s="119"/>
      <c r="E42" s="119"/>
      <c r="F42" s="119"/>
      <c r="G42" s="119"/>
      <c r="H42" s="230" t="s">
        <v>44</v>
      </c>
      <c r="I42" s="231"/>
      <c r="J42" s="231"/>
      <c r="K42" s="231"/>
      <c r="L42" s="231"/>
      <c r="M42" s="231"/>
      <c r="N42" s="232"/>
      <c r="O42" s="214"/>
      <c r="P42" s="216"/>
      <c r="Q42" s="218"/>
      <c r="R42" s="214"/>
      <c r="S42" s="216"/>
      <c r="T42" s="218"/>
      <c r="U42" s="233"/>
      <c r="V42" s="234"/>
      <c r="W42" s="234"/>
      <c r="X42" s="234"/>
      <c r="Y42" s="234"/>
      <c r="Z42" s="234"/>
      <c r="AA42" s="234"/>
      <c r="AB42" s="235"/>
    </row>
    <row r="43" spans="1:33" ht="22.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00"/>
      <c r="V43" s="200"/>
      <c r="W43" s="200"/>
      <c r="X43" s="200"/>
      <c r="Y43" s="200"/>
      <c r="Z43" s="200"/>
      <c r="AA43" s="200"/>
      <c r="AB43" s="201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0"/>
      <c r="V44" s="120"/>
      <c r="W44" s="120"/>
      <c r="X44" s="120"/>
      <c r="Y44" s="120"/>
      <c r="Z44" s="120"/>
      <c r="AA44" s="120"/>
      <c r="AB44" s="121"/>
    </row>
    <row r="45" spans="1:33" s="129" customFormat="1" ht="14.1" customHeight="1" x14ac:dyDescent="0.25">
      <c r="A45" s="122"/>
      <c r="B45" s="123" t="s">
        <v>45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236" t="s">
        <v>46</v>
      </c>
      <c r="N45" s="236"/>
      <c r="O45" s="236"/>
      <c r="P45" s="125"/>
      <c r="Q45" s="124"/>
      <c r="R45" s="237">
        <f>[1]Додаток!F1</f>
        <v>42858</v>
      </c>
      <c r="S45" s="237"/>
      <c r="T45" s="237"/>
      <c r="U45" s="126"/>
      <c r="V45" s="126"/>
      <c r="W45" s="126"/>
      <c r="X45" s="126"/>
      <c r="Y45" s="126"/>
      <c r="Z45" s="126"/>
      <c r="AA45" s="126"/>
      <c r="AB45" s="127"/>
      <c r="AC45" s="128"/>
      <c r="AE45" s="130"/>
    </row>
    <row r="46" spans="1:33" s="129" customFormat="1" ht="7.5" customHeight="1" x14ac:dyDescent="0.25">
      <c r="A46" s="122"/>
      <c r="B46" s="131"/>
      <c r="C46" s="132" t="s">
        <v>47</v>
      </c>
      <c r="D46" s="133"/>
      <c r="E46" s="134"/>
      <c r="F46" s="134"/>
      <c r="G46" s="134"/>
      <c r="H46" s="134"/>
      <c r="I46" s="134"/>
      <c r="J46" s="134"/>
      <c r="K46" s="132" t="s">
        <v>48</v>
      </c>
      <c r="L46" s="135"/>
      <c r="M46" s="136"/>
      <c r="N46" s="132" t="s">
        <v>49</v>
      </c>
      <c r="O46" s="136"/>
      <c r="P46" s="136"/>
      <c r="Q46" s="135"/>
      <c r="R46" s="238" t="s">
        <v>50</v>
      </c>
      <c r="S46" s="238"/>
      <c r="T46" s="238"/>
      <c r="U46" s="126"/>
      <c r="V46" s="126"/>
      <c r="W46" s="126"/>
      <c r="X46" s="126"/>
      <c r="Y46" s="126"/>
      <c r="Z46" s="126"/>
      <c r="AA46" s="126"/>
      <c r="AB46" s="127"/>
      <c r="AC46" s="128"/>
      <c r="AE46" s="130"/>
    </row>
    <row r="47" spans="1:33" s="129" customFormat="1" ht="14.1" customHeight="1" x14ac:dyDescent="0.25">
      <c r="A47" s="122"/>
      <c r="B47" s="123" t="s">
        <v>51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236" t="s">
        <v>52</v>
      </c>
      <c r="N47" s="236"/>
      <c r="O47" s="236"/>
      <c r="P47" s="125"/>
      <c r="Q47" s="124"/>
      <c r="R47" s="237">
        <f>R45</f>
        <v>42858</v>
      </c>
      <c r="S47" s="237"/>
      <c r="T47" s="237"/>
      <c r="U47" s="137"/>
      <c r="V47" s="137"/>
      <c r="W47" s="137"/>
      <c r="X47" s="137"/>
      <c r="Y47" s="137"/>
      <c r="Z47" s="137"/>
      <c r="AA47" s="137"/>
      <c r="AB47" s="138"/>
      <c r="AC47" s="128"/>
      <c r="AE47" s="130"/>
    </row>
    <row r="48" spans="1:33" s="129" customFormat="1" ht="7.5" customHeight="1" x14ac:dyDescent="0.25">
      <c r="A48" s="122"/>
      <c r="B48" s="7"/>
      <c r="C48" s="132" t="s">
        <v>53</v>
      </c>
      <c r="D48" s="134"/>
      <c r="E48" s="133"/>
      <c r="F48" s="134"/>
      <c r="G48" s="134"/>
      <c r="H48" s="134"/>
      <c r="I48" s="134"/>
      <c r="J48" s="134"/>
      <c r="K48" s="132" t="s">
        <v>48</v>
      </c>
      <c r="L48" s="135"/>
      <c r="M48" s="136"/>
      <c r="N48" s="132" t="s">
        <v>49</v>
      </c>
      <c r="O48" s="136"/>
      <c r="P48" s="136"/>
      <c r="Q48" s="135"/>
      <c r="R48" s="238" t="s">
        <v>50</v>
      </c>
      <c r="S48" s="238"/>
      <c r="T48" s="238"/>
      <c r="U48" s="137"/>
      <c r="V48" s="137"/>
      <c r="W48" s="137"/>
      <c r="X48" s="137"/>
      <c r="Y48" s="137"/>
      <c r="Z48" s="137"/>
      <c r="AA48" s="137"/>
      <c r="AB48" s="138"/>
      <c r="AC48" s="128"/>
      <c r="AE48" s="130"/>
    </row>
    <row r="49" spans="1:31" s="129" customFormat="1" ht="14.1" customHeight="1" x14ac:dyDescent="0.25">
      <c r="A49" s="122"/>
      <c r="B49" s="123" t="s">
        <v>54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236" t="s">
        <v>55</v>
      </c>
      <c r="N49" s="236"/>
      <c r="O49" s="236"/>
      <c r="P49" s="125"/>
      <c r="Q49" s="125"/>
      <c r="R49" s="237">
        <f>R45</f>
        <v>42858</v>
      </c>
      <c r="S49" s="237"/>
      <c r="T49" s="237"/>
      <c r="U49" s="137"/>
      <c r="V49" s="137"/>
      <c r="W49" s="137"/>
      <c r="X49" s="137"/>
      <c r="Y49" s="137"/>
      <c r="Z49" s="137"/>
      <c r="AA49" s="137"/>
      <c r="AB49" s="138"/>
      <c r="AC49" s="128"/>
      <c r="AE49" s="130"/>
    </row>
    <row r="50" spans="1:31" s="129" customFormat="1" ht="6.75" customHeight="1" x14ac:dyDescent="0.25">
      <c r="A50" s="122"/>
      <c r="B50" s="7"/>
      <c r="C50" s="132" t="s">
        <v>56</v>
      </c>
      <c r="D50" s="134"/>
      <c r="E50" s="133"/>
      <c r="F50" s="134"/>
      <c r="G50" s="134"/>
      <c r="H50" s="134"/>
      <c r="I50" s="134"/>
      <c r="J50" s="134"/>
      <c r="K50" s="132" t="s">
        <v>48</v>
      </c>
      <c r="L50" s="135"/>
      <c r="M50" s="136"/>
      <c r="N50" s="132" t="s">
        <v>49</v>
      </c>
      <c r="O50" s="136"/>
      <c r="P50" s="136"/>
      <c r="Q50" s="135"/>
      <c r="R50" s="238" t="s">
        <v>50</v>
      </c>
      <c r="S50" s="238"/>
      <c r="T50" s="238"/>
      <c r="U50" s="137"/>
      <c r="V50" s="137"/>
      <c r="W50" s="137"/>
      <c r="X50" s="137"/>
      <c r="Y50" s="137"/>
      <c r="Z50" s="137"/>
      <c r="AA50" s="137"/>
      <c r="AB50" s="138"/>
      <c r="AC50" s="128"/>
      <c r="AE50" s="130"/>
    </row>
    <row r="51" spans="1:31" ht="15.75" thickBot="1" x14ac:dyDescent="0.3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</row>
  </sheetData>
  <mergeCells count="53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view="pageBreakPreview" zoomScaleNormal="80" zoomScaleSheetLayoutView="100" workbookViewId="0">
      <selection activeCell="D24" sqref="D24"/>
    </sheetView>
  </sheetViews>
  <sheetFormatPr defaultColWidth="9.140625" defaultRowHeight="14.25" x14ac:dyDescent="0.2"/>
  <cols>
    <col min="1" max="1" width="17.85546875" style="144" customWidth="1"/>
    <col min="2" max="2" width="38.5703125" style="144" customWidth="1"/>
    <col min="3" max="3" width="21.140625" style="144" customWidth="1"/>
    <col min="4" max="4" width="21.42578125" style="144" customWidth="1"/>
    <col min="5" max="5" width="22" style="144" customWidth="1"/>
    <col min="6" max="14" width="12.7109375" style="144" customWidth="1"/>
    <col min="15" max="15" width="20.140625" style="144" customWidth="1"/>
    <col min="16" max="16384" width="9.140625" style="144"/>
  </cols>
  <sheetData>
    <row r="1" spans="1:30" ht="15" x14ac:dyDescent="0.2">
      <c r="A1" s="239"/>
      <c r="B1" s="239"/>
    </row>
    <row r="2" spans="1:30" ht="15" x14ac:dyDescent="0.25">
      <c r="A2" s="142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4" spans="1:30" ht="15" thickBot="1" x14ac:dyDescent="0.25"/>
    <row r="5" spans="1:30" ht="15" x14ac:dyDescent="0.2">
      <c r="A5" s="240" t="s">
        <v>59</v>
      </c>
      <c r="B5" s="240" t="s">
        <v>60</v>
      </c>
      <c r="C5" s="242" t="s">
        <v>61</v>
      </c>
      <c r="D5" s="243"/>
      <c r="E5" s="244"/>
    </row>
    <row r="6" spans="1:30" ht="15.75" thickBot="1" x14ac:dyDescent="0.25">
      <c r="A6" s="241"/>
      <c r="B6" s="241"/>
      <c r="C6" s="145" t="s">
        <v>62</v>
      </c>
      <c r="D6" s="146" t="s">
        <v>63</v>
      </c>
      <c r="E6" s="147" t="s">
        <v>64</v>
      </c>
    </row>
    <row r="7" spans="1:30" ht="30" customHeight="1" thickBot="1" x14ac:dyDescent="0.25">
      <c r="A7" s="148" t="s">
        <v>57</v>
      </c>
      <c r="B7" s="149" t="s">
        <v>65</v>
      </c>
      <c r="C7" s="150">
        <v>38.080729554343115</v>
      </c>
      <c r="D7" s="151">
        <v>9095.4261230636803</v>
      </c>
      <c r="E7" s="152">
        <v>10.577980431761976</v>
      </c>
    </row>
    <row r="8" spans="1:30" ht="45.75" customHeight="1" thickBot="1" x14ac:dyDescent="0.25">
      <c r="A8" s="245" t="s">
        <v>66</v>
      </c>
      <c r="B8" s="246"/>
      <c r="C8" s="153">
        <v>38.080729554343115</v>
      </c>
      <c r="D8" s="154">
        <v>9095.4261230636803</v>
      </c>
      <c r="E8" s="155">
        <v>10.577980431761976</v>
      </c>
    </row>
    <row r="11" spans="1:30" s="129" customFormat="1" ht="14.1" customHeight="1" x14ac:dyDescent="0.25">
      <c r="A11" s="123" t="s">
        <v>45</v>
      </c>
      <c r="B11" s="156"/>
      <c r="C11" s="156"/>
      <c r="D11" s="157" t="s">
        <v>46</v>
      </c>
      <c r="E11" s="158">
        <v>42858</v>
      </c>
      <c r="F11" s="159"/>
      <c r="G11" s="160"/>
      <c r="H11" s="160"/>
      <c r="I11" s="160"/>
      <c r="J11" s="160"/>
      <c r="K11" s="160"/>
      <c r="L11" s="143"/>
      <c r="M11" s="143"/>
      <c r="N11" s="143"/>
      <c r="O11" s="159"/>
      <c r="P11" s="160"/>
      <c r="Q11" s="143"/>
      <c r="R11" s="161"/>
      <c r="S11" s="161"/>
      <c r="T11" s="143"/>
      <c r="U11" s="137"/>
      <c r="V11" s="137"/>
      <c r="W11" s="137"/>
      <c r="X11" s="137"/>
      <c r="Y11" s="137"/>
      <c r="Z11" s="128"/>
      <c r="AA11" s="128"/>
      <c r="AB11" s="143"/>
      <c r="AC11" s="130"/>
      <c r="AD11" s="143"/>
    </row>
    <row r="12" spans="1:30" s="129" customFormat="1" ht="7.5" customHeight="1" x14ac:dyDescent="0.25">
      <c r="A12" s="162" t="s">
        <v>47</v>
      </c>
      <c r="C12" s="162" t="s">
        <v>48</v>
      </c>
      <c r="D12" s="163" t="s">
        <v>49</v>
      </c>
      <c r="E12" s="164" t="s">
        <v>50</v>
      </c>
      <c r="F12" s="165"/>
      <c r="G12" s="166"/>
      <c r="H12" s="166"/>
      <c r="I12" s="166"/>
      <c r="J12" s="143"/>
      <c r="K12" s="167"/>
      <c r="L12" s="143"/>
      <c r="M12" s="143"/>
      <c r="N12" s="143"/>
      <c r="O12" s="165"/>
      <c r="P12" s="167"/>
      <c r="Q12" s="143"/>
      <c r="R12" s="132"/>
      <c r="S12" s="132"/>
      <c r="T12" s="143"/>
      <c r="U12" s="137"/>
      <c r="V12" s="137"/>
      <c r="W12" s="137"/>
      <c r="X12" s="137"/>
      <c r="Y12" s="137"/>
      <c r="Z12" s="128"/>
      <c r="AA12" s="128"/>
      <c r="AB12" s="143"/>
      <c r="AC12" s="130"/>
      <c r="AD12" s="143"/>
    </row>
    <row r="13" spans="1:30" s="129" customFormat="1" ht="14.1" customHeight="1" x14ac:dyDescent="0.25">
      <c r="A13" s="123" t="s">
        <v>51</v>
      </c>
      <c r="B13" s="156"/>
      <c r="C13" s="156"/>
      <c r="D13" s="157" t="s">
        <v>52</v>
      </c>
      <c r="E13" s="158">
        <f>E11</f>
        <v>42858</v>
      </c>
      <c r="F13" s="159"/>
      <c r="G13" s="160"/>
      <c r="H13" s="160"/>
      <c r="I13" s="160"/>
      <c r="J13" s="143"/>
      <c r="K13" s="160"/>
      <c r="L13" s="143"/>
      <c r="M13" s="143"/>
      <c r="N13" s="143"/>
      <c r="O13" s="159"/>
      <c r="P13" s="160"/>
      <c r="Q13" s="143"/>
      <c r="R13" s="161"/>
      <c r="S13" s="161"/>
      <c r="T13" s="143"/>
      <c r="U13" s="137"/>
      <c r="V13" s="137"/>
      <c r="W13" s="137"/>
      <c r="X13" s="137"/>
      <c r="Y13" s="137"/>
      <c r="Z13" s="128"/>
      <c r="AA13" s="128"/>
      <c r="AB13" s="143"/>
      <c r="AC13" s="130"/>
      <c r="AD13" s="143"/>
    </row>
    <row r="14" spans="1:30" s="129" customFormat="1" ht="7.5" customHeight="1" x14ac:dyDescent="0.25">
      <c r="A14" s="162" t="s">
        <v>53</v>
      </c>
      <c r="C14" s="162" t="s">
        <v>48</v>
      </c>
      <c r="D14" s="163" t="s">
        <v>49</v>
      </c>
      <c r="E14" s="164" t="s">
        <v>50</v>
      </c>
      <c r="F14" s="165"/>
      <c r="G14" s="166"/>
      <c r="H14" s="166"/>
      <c r="I14" s="166"/>
      <c r="J14" s="143"/>
      <c r="K14" s="167"/>
      <c r="L14" s="143"/>
      <c r="M14" s="143"/>
      <c r="N14" s="143"/>
      <c r="O14" s="165"/>
      <c r="P14" s="167"/>
      <c r="Q14" s="143"/>
      <c r="R14" s="132"/>
      <c r="S14" s="132"/>
      <c r="T14" s="143"/>
      <c r="U14" s="137"/>
      <c r="V14" s="137"/>
      <c r="W14" s="137"/>
      <c r="X14" s="137"/>
      <c r="Y14" s="137"/>
      <c r="Z14" s="128"/>
      <c r="AA14" s="128"/>
      <c r="AB14" s="143"/>
      <c r="AC14" s="130"/>
      <c r="AD14" s="143"/>
    </row>
    <row r="15" spans="1:30" s="129" customFormat="1" ht="14.1" customHeight="1" x14ac:dyDescent="0.25">
      <c r="A15" s="123" t="s">
        <v>54</v>
      </c>
      <c r="B15" s="156"/>
      <c r="C15" s="156"/>
      <c r="D15" s="157" t="s">
        <v>55</v>
      </c>
      <c r="E15" s="158">
        <f>E11</f>
        <v>42858</v>
      </c>
      <c r="F15" s="159"/>
      <c r="G15" s="160"/>
      <c r="H15" s="160"/>
      <c r="I15" s="160"/>
      <c r="J15" s="143"/>
      <c r="K15" s="160"/>
      <c r="L15" s="143"/>
      <c r="M15" s="143"/>
      <c r="N15" s="143"/>
      <c r="O15" s="159"/>
      <c r="P15" s="159"/>
      <c r="Q15" s="143"/>
      <c r="R15" s="161"/>
      <c r="S15" s="161"/>
      <c r="T15" s="143"/>
      <c r="U15" s="137"/>
      <c r="V15" s="137"/>
      <c r="W15" s="137"/>
      <c r="X15" s="137"/>
      <c r="Y15" s="137"/>
      <c r="Z15" s="128"/>
      <c r="AA15" s="128"/>
      <c r="AB15" s="143"/>
      <c r="AC15" s="130"/>
      <c r="AD15" s="143"/>
    </row>
    <row r="16" spans="1:30" s="129" customFormat="1" ht="6.75" customHeight="1" x14ac:dyDescent="0.25">
      <c r="A16" s="162" t="s">
        <v>56</v>
      </c>
      <c r="C16" s="162" t="s">
        <v>48</v>
      </c>
      <c r="D16" s="163" t="s">
        <v>49</v>
      </c>
      <c r="E16" s="164" t="s">
        <v>50</v>
      </c>
      <c r="F16" s="165"/>
      <c r="G16" s="166"/>
      <c r="H16" s="166"/>
      <c r="I16" s="166"/>
      <c r="J16" s="143"/>
      <c r="K16" s="167"/>
      <c r="L16" s="143"/>
      <c r="M16" s="143"/>
      <c r="N16" s="143"/>
      <c r="O16" s="165"/>
      <c r="P16" s="167"/>
      <c r="Q16" s="143"/>
      <c r="R16" s="132"/>
      <c r="S16" s="132"/>
      <c r="T16" s="143"/>
      <c r="U16" s="137"/>
      <c r="V16" s="137"/>
      <c r="W16" s="137"/>
      <c r="X16" s="137"/>
      <c r="Y16" s="137"/>
      <c r="Z16" s="128"/>
      <c r="AA16" s="128"/>
      <c r="AB16" s="143"/>
      <c r="AC16" s="130"/>
      <c r="AD16" s="143"/>
    </row>
    <row r="17" spans="1:30" s="4" customFormat="1" ht="15.75" thickBot="1" x14ac:dyDescent="0.3">
      <c r="A17" s="168"/>
      <c r="B17" s="169"/>
      <c r="C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</row>
  </sheetData>
  <mergeCells count="5">
    <mergeCell ref="A1:B1"/>
    <mergeCell ref="A5:A6"/>
    <mergeCell ref="B5:B6"/>
    <mergeCell ref="C5:E5"/>
    <mergeCell ref="A8:B8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2017-05-03T07:02:08Z</dcterms:created>
  <dcterms:modified xsi:type="dcterms:W3CDTF">2017-05-04T12:23:09Z</dcterms:modified>
</cp:coreProperties>
</file>