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240" windowHeight="11565" activeTab="1"/>
  </bookViews>
  <sheets>
    <sheet name="5" sheetId="1" r:id="rId1"/>
    <sheet name="додаток 1 до маршруту 5" sheetId="2" r:id="rId2"/>
  </sheets>
  <externalReferences>
    <externalReference r:id="rId3"/>
  </externalReferences>
  <definedNames>
    <definedName name="_xlnm.Print_Area" localSheetId="0">'5'!$A$1:$AB$52</definedName>
  </definedNames>
  <calcPr calcId="145621"/>
</workbook>
</file>

<file path=xl/calcChain.xml><?xml version="1.0" encoding="utf-8"?>
<calcChain xmlns="http://schemas.openxmlformats.org/spreadsheetml/2006/main">
  <c r="E11" i="2" l="1"/>
  <c r="E15" i="2" s="1"/>
  <c r="R46" i="1"/>
  <c r="R48" i="1" s="1"/>
  <c r="T42" i="1"/>
  <c r="S42" i="1"/>
  <c r="R42" i="1"/>
  <c r="Q42" i="1"/>
  <c r="P42" i="1"/>
  <c r="O42" i="1"/>
  <c r="AC41" i="1"/>
  <c r="AD41" i="1" s="1"/>
  <c r="AC40" i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C11" i="1"/>
  <c r="AA5" i="1"/>
  <c r="X5" i="1"/>
  <c r="R50" i="1" l="1"/>
  <c r="E13" i="2"/>
</calcChain>
</file>

<file path=xl/sharedStrings.xml><?xml version="1.0" encoding="utf-8"?>
<sst xmlns="http://schemas.openxmlformats.org/spreadsheetml/2006/main" count="97" uniqueCount="67">
  <si>
    <t>ПАТ "УКРТРАНСГАЗ"</t>
  </si>
  <si>
    <t>ПАСПОРТ ФІЗИКО-ХІМІЧНИХ ПОКАЗНИКІВ ПРИРОДНОГО ГАЗУ  № 5</t>
  </si>
  <si>
    <t xml:space="preserve">Філія "УМГ "КИЇВТРАНСГАЗ" </t>
  </si>
  <si>
    <t>переданого Бердичівським ЛВУМГ та прийнятого  ПАТ Житомиргаз</t>
  </si>
  <si>
    <t>Бердичівське ЛВУМГ</t>
  </si>
  <si>
    <t>Маршрут № 5</t>
  </si>
  <si>
    <t>Вимірювальна хіміко-аналітична лабораторія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</si>
  <si>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</si>
  <si>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КЗУ-1, КЗУ-2, лупінг КЗУ-2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</si>
  <si>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</si>
  <si>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</si>
  <si>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</si>
  <si>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</si>
  <si>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</si>
  <si>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</si>
  <si>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</si>
  <si>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</si>
  <si>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</si>
  <si>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</si>
  <si>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</si>
  <si>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</si>
  <si>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</si>
  <si>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</si>
  <si>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</si>
  <si>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</si>
  <si>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</si>
  <si>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</si>
  <si>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</si>
  <si>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</si>
  <si>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</si>
  <si>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</si>
  <si>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</si>
  <si>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</si>
  <si>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</si>
  <si>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</si>
  <si>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</si>
  <si>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</si>
  <si>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</si>
  <si>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</si>
  <si>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</si>
  <si>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˂0,02</t>
  </si>
  <si>
    <t>˂0,006</t>
  </si>
  <si>
    <t>відс.</t>
  </si>
  <si>
    <t>Рівень одоризації відповідає чинним нормативним документам</t>
  </si>
  <si>
    <t>Середньозважене значення теплоти згоряння:</t>
  </si>
  <si>
    <t>Начальник Бердичівського ЛВУ МГ</t>
  </si>
  <si>
    <t>Лохман В.В.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</si>
  <si>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</si>
  <si>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</si>
  <si>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</si>
  <si>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</si>
  <si>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</si>
  <si>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</si>
  <si>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</si>
  <si>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</si>
  <si>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</si>
  <si>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</si>
  <si>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 5</t>
    </r>
  </si>
  <si>
    <t>Область</t>
  </si>
  <si>
    <t>ГРС, прямий споживач</t>
  </si>
  <si>
    <r>
      <t xml:space="preserve">Cередньозважене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</t>
    </r>
  </si>
  <si>
    <t xml:space="preserve"> МДж/м³</t>
  </si>
  <si>
    <t>ккал/м³</t>
  </si>
  <si>
    <t>кВт*год./м³</t>
  </si>
  <si>
    <t>Житомирська область</t>
  </si>
  <si>
    <t>Садки - КС 2 Бердичів, 56ZOPZНІ2006001Z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</si>
  <si>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по маршруту №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</si>
</sst>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4" fillId="0" borderId="0"/>
    <xf numFmtId="0" fontId="27" fillId="0" borderId="0"/>
    <xf numFmtId="0" fontId="35" fillId="0" borderId="0"/>
    <xf numFmtId="0" fontId="33" fillId="0" borderId="0"/>
    <xf numFmtId="0" fontId="1" fillId="0" borderId="0"/>
    <xf numFmtId="0" fontId="36" fillId="0" borderId="0"/>
    <xf numFmtId="0" fontId="32" fillId="0" borderId="0"/>
    <xf numFmtId="0" fontId="32" fillId="0" borderId="0"/>
  </cellStyleXfs>
  <cellXfs count="264">
    <xf numFmtId="0" fontId="0" fillId="0" borderId="0" xfId="0"/>
    <xf numFmtId="0" fontId="2" fillId="0" borderId="1" xfId="1" applyFont="1" applyBorder="1"/>
    <xf numFmtId="0" fontId="3" fillId="0" borderId="2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1" fillId="0" borderId="0" xfId="1" applyProtection="1">
      <protection locked="0"/>
    </xf>
    <xf numFmtId="0" fontId="4" fillId="0" borderId="5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2" fillId="0" borderId="4" xfId="1" applyFont="1" applyBorder="1"/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2" borderId="27" xfId="1" applyFont="1" applyFill="1" applyBorder="1" applyAlignment="1" applyProtection="1">
      <alignment horizontal="center" vertical="center" textRotation="90" wrapText="1"/>
      <protection locked="0"/>
    </xf>
    <xf numFmtId="0" fontId="3" fillId="2" borderId="28" xfId="1" applyFont="1" applyFill="1" applyBorder="1" applyAlignment="1" applyProtection="1">
      <alignment horizontal="center" vertical="center" textRotation="90" wrapText="1"/>
      <protection locked="0"/>
    </xf>
    <xf numFmtId="0" fontId="3" fillId="2" borderId="29" xfId="1" applyFont="1" applyFill="1" applyBorder="1" applyAlignment="1" applyProtection="1">
      <alignment horizontal="center" vertical="center" textRotation="90" wrapText="1"/>
      <protection locked="0"/>
    </xf>
    <xf numFmtId="0" fontId="3" fillId="2" borderId="30" xfId="1" applyFont="1" applyFill="1" applyBorder="1" applyAlignment="1" applyProtection="1">
      <alignment horizontal="center" vertical="center" textRotation="90" wrapText="1"/>
      <protection locked="0"/>
    </xf>
    <xf numFmtId="0" fontId="3" fillId="2" borderId="31" xfId="1" applyFont="1" applyFill="1" applyBorder="1" applyAlignment="1" applyProtection="1">
      <alignment horizontal="center" vertical="center" textRotation="90" wrapText="1"/>
      <protection locked="0"/>
    </xf>
    <xf numFmtId="0" fontId="3" fillId="2" borderId="21" xfId="1" applyFont="1" applyFill="1" applyBorder="1" applyAlignment="1" applyProtection="1">
      <alignment horizontal="center" vertical="center" textRotation="90" wrapText="1"/>
      <protection locked="0"/>
    </xf>
    <xf numFmtId="0" fontId="3" fillId="2" borderId="32" xfId="1" applyFont="1" applyFill="1" applyBorder="1" applyAlignment="1" applyProtection="1">
      <alignment horizontal="center" vertical="center" textRotation="90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165" fontId="10" fillId="0" borderId="7" xfId="1" applyNumberFormat="1" applyFont="1" applyBorder="1" applyAlignment="1">
      <alignment horizontal="center" vertical="center" wrapText="1"/>
    </xf>
    <xf numFmtId="165" fontId="10" fillId="0" borderId="8" xfId="1" applyNumberFormat="1" applyFont="1" applyBorder="1" applyAlignment="1">
      <alignment horizontal="center" vertical="center" wrapText="1"/>
    </xf>
    <xf numFmtId="165" fontId="10" fillId="0" borderId="36" xfId="1" applyNumberFormat="1" applyFont="1" applyBorder="1" applyAlignment="1">
      <alignment horizontal="center" vertical="center" wrapText="1"/>
    </xf>
    <xf numFmtId="165" fontId="10" fillId="0" borderId="37" xfId="1" applyNumberFormat="1" applyFont="1" applyBorder="1" applyAlignment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/>
      <protection locked="0"/>
    </xf>
    <xf numFmtId="0" fontId="4" fillId="2" borderId="38" xfId="1" applyNumberFormat="1" applyFont="1" applyFill="1" applyBorder="1" applyAlignment="1">
      <alignment horizontal="center" vertical="center"/>
    </xf>
    <xf numFmtId="0" fontId="4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41" xfId="1" applyNumberFormat="1" applyFont="1" applyFill="1" applyBorder="1" applyAlignment="1">
      <alignment horizontal="center" vertical="center"/>
    </xf>
    <xf numFmtId="1" fontId="10" fillId="0" borderId="42" xfId="1" applyNumberFormat="1" applyFont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166" fontId="11" fillId="0" borderId="43" xfId="1" applyNumberFormat="1" applyFont="1" applyBorder="1" applyAlignment="1">
      <alignment horizontal="center" vertical="center" wrapText="1"/>
    </xf>
    <xf numFmtId="166" fontId="11" fillId="0" borderId="18" xfId="1" applyNumberFormat="1" applyFont="1" applyBorder="1" applyAlignment="1">
      <alignment horizontal="center" vertical="center" wrapText="1"/>
    </xf>
    <xf numFmtId="0" fontId="4" fillId="2" borderId="44" xfId="1" applyFont="1" applyFill="1" applyBorder="1" applyAlignment="1" applyProtection="1">
      <alignment horizontal="center" vertical="center" wrapText="1"/>
      <protection locked="0"/>
    </xf>
    <xf numFmtId="0" fontId="4" fillId="2" borderId="39" xfId="1" applyFont="1" applyFill="1" applyBorder="1" applyAlignment="1" applyProtection="1">
      <alignment horizontal="center" vertical="center" wrapText="1"/>
      <protection locked="0"/>
    </xf>
    <xf numFmtId="167" fontId="12" fillId="2" borderId="0" xfId="1" applyNumberFormat="1" applyFont="1" applyFill="1"/>
    <xf numFmtId="0" fontId="13" fillId="2" borderId="0" xfId="1" applyFont="1" applyFill="1" applyAlignment="1">
      <alignment horizontal="center"/>
    </xf>
    <xf numFmtId="2" fontId="12" fillId="2" borderId="0" xfId="1" applyNumberFormat="1" applyFont="1" applyFill="1" applyProtection="1"/>
    <xf numFmtId="0" fontId="12" fillId="2" borderId="0" xfId="1" applyFont="1" applyFill="1" applyProtection="1"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165" fontId="10" fillId="0" borderId="17" xfId="1" applyNumberFormat="1" applyFont="1" applyBorder="1" applyAlignment="1">
      <alignment horizontal="center" vertical="center" wrapText="1"/>
    </xf>
    <xf numFmtId="165" fontId="10" fillId="0" borderId="18" xfId="1" applyNumberFormat="1" applyFont="1" applyBorder="1" applyAlignment="1">
      <alignment horizontal="center" vertical="center" wrapText="1"/>
    </xf>
    <xf numFmtId="165" fontId="10" fillId="0" borderId="45" xfId="1" applyNumberFormat="1" applyFont="1" applyBorder="1" applyAlignment="1">
      <alignment horizontal="center" vertical="center" wrapText="1"/>
    </xf>
    <xf numFmtId="165" fontId="10" fillId="0" borderId="46" xfId="1" applyNumberFormat="1" applyFont="1" applyBorder="1" applyAlignment="1">
      <alignment horizontal="center" vertical="center" wrapText="1"/>
    </xf>
    <xf numFmtId="0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7" xfId="1" applyNumberFormat="1" applyFont="1" applyFill="1" applyBorder="1" applyAlignment="1">
      <alignment horizontal="center" vertical="center"/>
    </xf>
    <xf numFmtId="0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43" xfId="1" applyNumberFormat="1" applyFont="1" applyFill="1" applyBorder="1" applyAlignment="1">
      <alignment horizontal="center" vertical="center"/>
    </xf>
    <xf numFmtId="1" fontId="10" fillId="0" borderId="43" xfId="1" applyNumberFormat="1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 wrapText="1"/>
    </xf>
    <xf numFmtId="2" fontId="10" fillId="0" borderId="19" xfId="1" applyNumberFormat="1" applyFont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4" fillId="2" borderId="19" xfId="1" applyFont="1" applyFill="1" applyBorder="1" applyAlignment="1" applyProtection="1">
      <alignment horizontal="center" vertical="center" wrapText="1"/>
      <protection locked="0"/>
    </xf>
    <xf numFmtId="167" fontId="1" fillId="2" borderId="0" xfId="1" applyNumberFormat="1" applyFill="1"/>
    <xf numFmtId="0" fontId="14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3" fillId="2" borderId="40" xfId="1" applyFont="1" applyFill="1" applyBorder="1" applyAlignment="1" applyProtection="1">
      <alignment horizontal="center" vertical="center" wrapText="1"/>
      <protection locked="0"/>
    </xf>
    <xf numFmtId="165" fontId="11" fillId="0" borderId="17" xfId="1" applyNumberFormat="1" applyFont="1" applyBorder="1" applyAlignment="1">
      <alignment horizontal="center" vertical="center" wrapText="1"/>
    </xf>
    <xf numFmtId="165" fontId="11" fillId="0" borderId="18" xfId="1" applyNumberFormat="1" applyFont="1" applyBorder="1" applyAlignment="1">
      <alignment horizontal="center" vertical="center" wrapText="1"/>
    </xf>
    <xf numFmtId="165" fontId="11" fillId="0" borderId="45" xfId="1" applyNumberFormat="1" applyFont="1" applyBorder="1" applyAlignment="1">
      <alignment horizontal="center" vertical="center" wrapText="1"/>
    </xf>
    <xf numFmtId="165" fontId="11" fillId="0" borderId="46" xfId="1" applyNumberFormat="1" applyFont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 wrapText="1"/>
    </xf>
    <xf numFmtId="2" fontId="11" fillId="0" borderId="17" xfId="1" applyNumberFormat="1" applyFont="1" applyBorder="1" applyAlignment="1">
      <alignment horizontal="center" vertical="center" wrapText="1"/>
    </xf>
    <xf numFmtId="2" fontId="11" fillId="0" borderId="19" xfId="1" applyNumberFormat="1" applyFont="1" applyBorder="1" applyAlignment="1">
      <alignment horizontal="center" vertical="center" wrapText="1"/>
    </xf>
    <xf numFmtId="2" fontId="11" fillId="0" borderId="43" xfId="1" applyNumberFormat="1" applyFont="1" applyBorder="1" applyAlignment="1">
      <alignment horizontal="center" vertical="center" wrapText="1"/>
    </xf>
    <xf numFmtId="1" fontId="11" fillId="0" borderId="43" xfId="1" applyNumberFormat="1" applyFont="1" applyBorder="1" applyAlignment="1">
      <alignment horizontal="center" vertical="center" wrapText="1"/>
    </xf>
    <xf numFmtId="2" fontId="11" fillId="0" borderId="18" xfId="1" applyNumberFormat="1" applyFont="1" applyBorder="1" applyAlignment="1">
      <alignment horizontal="center" vertical="center" wrapText="1"/>
    </xf>
    <xf numFmtId="1" fontId="10" fillId="0" borderId="10" xfId="1" applyNumberFormat="1" applyFont="1" applyBorder="1" applyAlignment="1">
      <alignment horizontal="center" vertical="center" wrapText="1"/>
    </xf>
    <xf numFmtId="2" fontId="10" fillId="0" borderId="17" xfId="1" applyNumberFormat="1" applyFont="1" applyBorder="1" applyAlignment="1">
      <alignment horizontal="center" vertical="center" wrapText="1"/>
    </xf>
    <xf numFmtId="2" fontId="10" fillId="0" borderId="43" xfId="1" applyNumberFormat="1" applyFont="1" applyBorder="1" applyAlignment="1">
      <alignment horizontal="center" vertical="center" wrapText="1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1" fontId="11" fillId="0" borderId="47" xfId="1" applyNumberFormat="1" applyFont="1" applyBorder="1" applyAlignment="1">
      <alignment horizontal="center" vertical="center" wrapText="1"/>
    </xf>
    <xf numFmtId="2" fontId="11" fillId="0" borderId="45" xfId="1" applyNumberFormat="1" applyFont="1" applyBorder="1" applyAlignment="1">
      <alignment horizontal="center" vertical="center" wrapText="1"/>
    </xf>
    <xf numFmtId="166" fontId="11" fillId="0" borderId="17" xfId="1" applyNumberFormat="1" applyFont="1" applyBorder="1" applyAlignment="1">
      <alignment horizontal="center" vertical="center" wrapText="1"/>
    </xf>
    <xf numFmtId="165" fontId="4" fillId="2" borderId="38" xfId="1" applyNumberFormat="1" applyFont="1" applyFill="1" applyBorder="1" applyAlignment="1">
      <alignment horizontal="center" vertical="center"/>
    </xf>
    <xf numFmtId="165" fontId="4" fillId="2" borderId="44" xfId="1" applyNumberFormat="1" applyFont="1" applyFill="1" applyBorder="1" applyAlignment="1">
      <alignment horizontal="center" vertical="center"/>
    </xf>
    <xf numFmtId="165" fontId="4" fillId="2" borderId="48" xfId="1" applyNumberFormat="1" applyFont="1" applyFill="1" applyBorder="1" applyAlignment="1">
      <alignment horizontal="center" vertical="center"/>
    </xf>
    <xf numFmtId="1" fontId="10" fillId="0" borderId="47" xfId="1" applyNumberFormat="1" applyFont="1" applyBorder="1" applyAlignment="1">
      <alignment horizontal="center" vertical="center" wrapText="1"/>
    </xf>
    <xf numFmtId="2" fontId="10" fillId="0" borderId="45" xfId="1" applyNumberFormat="1" applyFont="1" applyBorder="1" applyAlignment="1">
      <alignment horizontal="center" vertical="center" wrapText="1"/>
    </xf>
    <xf numFmtId="165" fontId="4" fillId="2" borderId="17" xfId="1" applyNumberFormat="1" applyFont="1" applyFill="1" applyBorder="1" applyAlignment="1">
      <alignment horizontal="center" vertical="center"/>
    </xf>
    <xf numFmtId="165" fontId="4" fillId="2" borderId="18" xfId="1" applyNumberFormat="1" applyFont="1" applyFill="1" applyBorder="1" applyAlignment="1">
      <alignment horizontal="center" vertical="center"/>
    </xf>
    <xf numFmtId="165" fontId="4" fillId="2" borderId="45" xfId="1" applyNumberFormat="1" applyFont="1" applyFill="1" applyBorder="1" applyAlignment="1">
      <alignment horizontal="center" vertical="center"/>
    </xf>
    <xf numFmtId="166" fontId="3" fillId="2" borderId="17" xfId="1" applyNumberFormat="1" applyFont="1" applyFill="1" applyBorder="1" applyAlignment="1">
      <alignment horizontal="center"/>
    </xf>
    <xf numFmtId="166" fontId="3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49" xfId="1" applyNumberFormat="1" applyFont="1" applyFill="1" applyBorder="1" applyAlignment="1">
      <alignment horizontal="center" vertical="center"/>
    </xf>
    <xf numFmtId="3" fontId="4" fillId="2" borderId="41" xfId="1" applyNumberFormat="1" applyFont="1" applyFill="1" applyBorder="1" applyAlignment="1">
      <alignment horizontal="center" vertical="center"/>
    </xf>
    <xf numFmtId="2" fontId="4" fillId="2" borderId="44" xfId="1" applyNumberFormat="1" applyFont="1" applyFill="1" applyBorder="1" applyAlignment="1">
      <alignment horizontal="center" vertical="center"/>
    </xf>
    <xf numFmtId="2" fontId="4" fillId="2" borderId="4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46" xfId="1" applyNumberFormat="1" applyFont="1" applyFill="1" applyBorder="1" applyAlignment="1">
      <alignment horizontal="center" vertical="center"/>
    </xf>
    <xf numFmtId="3" fontId="4" fillId="2" borderId="43" xfId="1" applyNumberFormat="1" applyFont="1" applyFill="1" applyBorder="1" applyAlignment="1">
      <alignment horizontal="center" vertical="center"/>
    </xf>
    <xf numFmtId="2" fontId="4" fillId="2" borderId="18" xfId="1" applyNumberFormat="1" applyFont="1" applyFill="1" applyBorder="1" applyAlignment="1">
      <alignment horizontal="center" vertical="center"/>
    </xf>
    <xf numFmtId="2" fontId="4" fillId="2" borderId="45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43" xfId="1" applyNumberFormat="1" applyFont="1" applyFill="1" applyBorder="1" applyAlignment="1">
      <alignment horizontal="center" vertical="center"/>
    </xf>
    <xf numFmtId="165" fontId="4" fillId="2" borderId="41" xfId="1" applyNumberFormat="1" applyFont="1" applyFill="1" applyBorder="1" applyAlignment="1">
      <alignment horizontal="center" vertical="center"/>
    </xf>
    <xf numFmtId="165" fontId="3" fillId="2" borderId="43" xfId="1" applyNumberFormat="1" applyFont="1" applyFill="1" applyBorder="1" applyAlignment="1">
      <alignment horizontal="center" vertical="center"/>
    </xf>
    <xf numFmtId="165" fontId="3" fillId="2" borderId="18" xfId="1" applyNumberFormat="1" applyFont="1" applyFill="1" applyBorder="1" applyAlignment="1">
      <alignment horizontal="center" vertical="center"/>
    </xf>
    <xf numFmtId="165" fontId="3" fillId="2" borderId="45" xfId="1" applyNumberFormat="1" applyFont="1" applyFill="1" applyBorder="1" applyAlignment="1">
      <alignment horizontal="center" vertical="center"/>
    </xf>
    <xf numFmtId="165" fontId="3" fillId="2" borderId="46" xfId="1" applyNumberFormat="1" applyFont="1" applyFill="1" applyBorder="1" applyAlignment="1">
      <alignment horizontal="center" vertical="center"/>
    </xf>
    <xf numFmtId="3" fontId="3" fillId="2" borderId="43" xfId="1" applyNumberFormat="1" applyFont="1" applyFill="1" applyBorder="1" applyAlignment="1">
      <alignment horizontal="center" vertical="center"/>
    </xf>
    <xf numFmtId="2" fontId="3" fillId="2" borderId="18" xfId="1" applyNumberFormat="1" applyFont="1" applyFill="1" applyBorder="1" applyAlignment="1">
      <alignment horizontal="center" vertical="center"/>
    </xf>
    <xf numFmtId="2" fontId="3" fillId="2" borderId="4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165" fontId="4" fillId="2" borderId="50" xfId="1" applyNumberFormat="1" applyFont="1" applyFill="1" applyBorder="1" applyAlignment="1">
      <alignment horizontal="center" vertical="center"/>
    </xf>
    <xf numFmtId="165" fontId="4" fillId="2" borderId="51" xfId="1" applyNumberFormat="1" applyFont="1" applyFill="1" applyBorder="1" applyAlignment="1">
      <alignment horizontal="center" vertical="center"/>
    </xf>
    <xf numFmtId="165" fontId="4" fillId="2" borderId="52" xfId="1" applyNumberFormat="1" applyFont="1" applyFill="1" applyBorder="1" applyAlignment="1">
      <alignment horizontal="center" vertical="center"/>
    </xf>
    <xf numFmtId="165" fontId="4" fillId="2" borderId="53" xfId="1" applyNumberFormat="1" applyFont="1" applyFill="1" applyBorder="1" applyAlignment="1">
      <alignment horizontal="center" vertical="center"/>
    </xf>
    <xf numFmtId="3" fontId="4" fillId="2" borderId="50" xfId="1" applyNumberFormat="1" applyFont="1" applyFill="1" applyBorder="1" applyAlignment="1">
      <alignment horizontal="center" vertical="center"/>
    </xf>
    <xf numFmtId="2" fontId="4" fillId="2" borderId="51" xfId="1" applyNumberFormat="1" applyFont="1" applyFill="1" applyBorder="1" applyAlignment="1">
      <alignment horizontal="center" vertical="center"/>
    </xf>
    <xf numFmtId="2" fontId="4" fillId="2" borderId="5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1" xfId="1" applyFont="1" applyFill="1" applyBorder="1" applyAlignment="1" applyProtection="1">
      <alignment horizontal="center" vertical="center" wrapText="1"/>
      <protection locked="0"/>
    </xf>
    <xf numFmtId="0" fontId="4" fillId="2" borderId="54" xfId="1" applyFont="1" applyFill="1" applyBorder="1" applyAlignment="1" applyProtection="1">
      <alignment horizontal="center" vertical="center" wrapText="1"/>
      <protection locked="0"/>
    </xf>
    <xf numFmtId="0" fontId="3" fillId="2" borderId="55" xfId="1" applyFont="1" applyFill="1" applyBorder="1" applyAlignment="1" applyProtection="1">
      <alignment horizontal="center" vertical="center" wrapText="1"/>
      <protection locked="0"/>
    </xf>
    <xf numFmtId="165" fontId="4" fillId="2" borderId="33" xfId="1" applyNumberFormat="1" applyFont="1" applyFill="1" applyBorder="1" applyAlignment="1">
      <alignment horizontal="center" vertical="center"/>
    </xf>
    <xf numFmtId="165" fontId="4" fillId="2" borderId="34" xfId="1" applyNumberFormat="1" applyFont="1" applyFill="1" applyBorder="1" applyAlignment="1">
      <alignment horizontal="center" vertical="center"/>
    </xf>
    <xf numFmtId="165" fontId="4" fillId="2" borderId="56" xfId="1" applyNumberFormat="1" applyFont="1" applyFill="1" applyBorder="1" applyAlignment="1">
      <alignment horizontal="center" vertical="center"/>
    </xf>
    <xf numFmtId="165" fontId="4" fillId="2" borderId="57" xfId="1" applyNumberFormat="1" applyFont="1" applyFill="1" applyBorder="1" applyAlignment="1">
      <alignment horizontal="center" vertical="center"/>
    </xf>
    <xf numFmtId="1" fontId="10" fillId="0" borderId="55" xfId="1" applyNumberFormat="1" applyFont="1" applyBorder="1" applyAlignment="1">
      <alignment horizontal="center" vertical="center" wrapText="1"/>
    </xf>
    <xf numFmtId="3" fontId="4" fillId="2" borderId="58" xfId="1" applyNumberFormat="1" applyFont="1" applyFill="1" applyBorder="1" applyAlignment="1">
      <alignment horizontal="center" vertical="center"/>
    </xf>
    <xf numFmtId="2" fontId="4" fillId="2" borderId="34" xfId="1" applyNumberFormat="1" applyFont="1" applyFill="1" applyBorder="1" applyAlignment="1">
      <alignment horizontal="center" vertical="center"/>
    </xf>
    <xf numFmtId="2" fontId="4" fillId="2" borderId="35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43" xfId="1" applyNumberFormat="1" applyFont="1" applyFill="1" applyBorder="1" applyAlignment="1">
      <alignment horizontal="center"/>
    </xf>
    <xf numFmtId="0" fontId="4" fillId="2" borderId="34" xfId="1" applyFont="1" applyFill="1" applyBorder="1" applyAlignment="1" applyProtection="1">
      <alignment horizontal="center" vertical="center" wrapText="1"/>
      <protection locked="0"/>
    </xf>
    <xf numFmtId="0" fontId="4" fillId="2" borderId="35" xfId="1" applyFont="1" applyFill="1" applyBorder="1" applyAlignment="1" applyProtection="1">
      <alignment horizontal="center" vertical="center" wrapText="1"/>
      <protection locked="0"/>
    </xf>
    <xf numFmtId="167" fontId="1" fillId="0" borderId="0" xfId="1" applyNumberFormat="1"/>
    <xf numFmtId="0" fontId="14" fillId="0" borderId="0" xfId="1" applyFont="1" applyAlignment="1">
      <alignment horizontal="center"/>
    </xf>
    <xf numFmtId="2" fontId="1" fillId="0" borderId="0" xfId="1" applyNumberFormat="1" applyProtection="1"/>
    <xf numFmtId="0" fontId="4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168" fontId="15" fillId="0" borderId="4" xfId="1" applyNumberFormat="1" applyFont="1" applyBorder="1" applyAlignment="1">
      <alignment horizontal="right" vertical="center" wrapText="1"/>
    </xf>
    <xf numFmtId="0" fontId="16" fillId="0" borderId="62" xfId="1" applyFont="1" applyBorder="1" applyAlignment="1" applyProtection="1">
      <alignment vertical="center"/>
      <protection locked="0"/>
    </xf>
    <xf numFmtId="0" fontId="16" fillId="0" borderId="62" xfId="1" applyFont="1" applyBorder="1" applyProtection="1">
      <protection locked="0"/>
    </xf>
    <xf numFmtId="168" fontId="17" fillId="0" borderId="62" xfId="1" applyNumberFormat="1" applyFont="1" applyBorder="1" applyAlignment="1">
      <alignment vertical="center" wrapText="1"/>
    </xf>
    <xf numFmtId="168" fontId="19" fillId="0" borderId="0" xfId="1" applyNumberFormat="1" applyFont="1" applyFill="1" applyBorder="1" applyAlignment="1">
      <alignment horizontal="right" vertical="center" wrapText="1"/>
    </xf>
    <xf numFmtId="167" fontId="20" fillId="0" borderId="5" xfId="1" applyNumberFormat="1" applyFont="1" applyFill="1" applyBorder="1" applyAlignment="1">
      <alignment horizontal="right" vertical="center"/>
    </xf>
    <xf numFmtId="167" fontId="20" fillId="0" borderId="0" xfId="1" applyNumberFormat="1" applyFont="1" applyBorder="1" applyAlignment="1">
      <alignment horizontal="right" vertical="center"/>
    </xf>
    <xf numFmtId="0" fontId="1" fillId="0" borderId="0" xfId="1"/>
    <xf numFmtId="167" fontId="21" fillId="0" borderId="0" xfId="1" applyNumberFormat="1" applyFont="1" applyBorder="1" applyAlignment="1">
      <alignment horizontal="left" vertical="center"/>
    </xf>
    <xf numFmtId="0" fontId="4" fillId="0" borderId="0" xfId="1" applyFont="1" applyBorder="1"/>
    <xf numFmtId="0" fontId="22" fillId="0" borderId="0" xfId="1" applyFont="1" applyBorder="1" applyAlignment="1" applyProtection="1">
      <alignment vertical="center"/>
      <protection locked="0"/>
    </xf>
    <xf numFmtId="0" fontId="23" fillId="0" borderId="0" xfId="1" applyFont="1" applyBorder="1"/>
    <xf numFmtId="0" fontId="23" fillId="0" borderId="0" xfId="1" applyFont="1" applyBorder="1" applyProtection="1">
      <protection locked="0"/>
    </xf>
    <xf numFmtId="0" fontId="22" fillId="0" borderId="0" xfId="1" applyFont="1" applyBorder="1" applyProtection="1">
      <protection locked="0"/>
    </xf>
    <xf numFmtId="0" fontId="22" fillId="0" borderId="0" xfId="1" applyFont="1" applyBorder="1"/>
    <xf numFmtId="168" fontId="19" fillId="0" borderId="0" xfId="1" applyNumberFormat="1" applyFont="1" applyBorder="1" applyAlignment="1">
      <alignment horizontal="right" vertical="center" wrapText="1"/>
    </xf>
    <xf numFmtId="167" fontId="20" fillId="0" borderId="5" xfId="1" applyNumberFormat="1" applyFont="1" applyBorder="1" applyAlignment="1">
      <alignment horizontal="right" vertical="center"/>
    </xf>
    <xf numFmtId="0" fontId="4" fillId="0" borderId="11" xfId="1" applyFont="1" applyBorder="1" applyProtection="1">
      <protection locked="0"/>
    </xf>
    <xf numFmtId="0" fontId="4" fillId="0" borderId="12" xfId="1" applyFont="1" applyBorder="1" applyProtection="1">
      <protection locked="0"/>
    </xf>
    <xf numFmtId="0" fontId="4" fillId="0" borderId="13" xfId="1" applyFont="1" applyBorder="1" applyProtection="1">
      <protection locked="0"/>
    </xf>
    <xf numFmtId="0" fontId="25" fillId="0" borderId="0" xfId="1" applyFont="1"/>
    <xf numFmtId="0" fontId="24" fillId="0" borderId="0" xfId="1" applyFont="1" applyAlignment="1"/>
    <xf numFmtId="4" fontId="24" fillId="4" borderId="33" xfId="1" applyNumberFormat="1" applyFont="1" applyFill="1" applyBorder="1" applyAlignment="1">
      <alignment horizontal="center" vertical="center" wrapText="1"/>
    </xf>
    <xf numFmtId="4" fontId="24" fillId="4" borderId="34" xfId="1" applyNumberFormat="1" applyFont="1" applyFill="1" applyBorder="1" applyAlignment="1">
      <alignment horizontal="center" vertical="center" wrapText="1"/>
    </xf>
    <xf numFmtId="4" fontId="24" fillId="4" borderId="35" xfId="1" applyNumberFormat="1" applyFont="1" applyFill="1" applyBorder="1" applyAlignment="1">
      <alignment horizontal="center" vertical="center" wrapText="1"/>
    </xf>
    <xf numFmtId="0" fontId="24" fillId="0" borderId="64" xfId="1" applyFont="1" applyBorder="1" applyAlignment="1">
      <alignment vertical="center" wrapText="1"/>
    </xf>
    <xf numFmtId="2" fontId="25" fillId="0" borderId="65" xfId="1" applyNumberFormat="1" applyFont="1" applyBorder="1" applyAlignment="1">
      <alignment horizontal="center" vertical="center"/>
    </xf>
    <xf numFmtId="1" fontId="25" fillId="0" borderId="65" xfId="1" applyNumberFormat="1" applyFont="1" applyBorder="1" applyAlignment="1">
      <alignment horizontal="center" vertical="center"/>
    </xf>
    <xf numFmtId="2" fontId="25" fillId="0" borderId="5" xfId="1" applyNumberFormat="1" applyFont="1" applyBorder="1" applyAlignment="1">
      <alignment horizontal="center" vertical="center"/>
    </xf>
    <xf numFmtId="4" fontId="24" fillId="3" borderId="67" xfId="1" applyNumberFormat="1" applyFont="1" applyFill="1" applyBorder="1" applyAlignment="1">
      <alignment horizontal="center" vertical="center"/>
    </xf>
    <xf numFmtId="3" fontId="24" fillId="3" borderId="67" xfId="1" applyNumberFormat="1" applyFont="1" applyFill="1" applyBorder="1" applyAlignment="1">
      <alignment horizontal="center" vertical="center"/>
    </xf>
    <xf numFmtId="4" fontId="24" fillId="3" borderId="16" xfId="1" applyNumberFormat="1" applyFont="1" applyFill="1" applyBorder="1" applyAlignment="1">
      <alignment horizontal="center" vertical="center"/>
    </xf>
    <xf numFmtId="168" fontId="17" fillId="0" borderId="0" xfId="1" applyNumberFormat="1" applyFont="1" applyBorder="1" applyAlignment="1">
      <alignment vertical="center" wrapText="1"/>
    </xf>
    <xf numFmtId="0" fontId="28" fillId="0" borderId="0" xfId="1" applyFont="1" applyBorder="1" applyProtection="1">
      <protection locked="0"/>
    </xf>
    <xf numFmtId="0" fontId="1" fillId="0" borderId="0" xfId="1" applyBorder="1"/>
    <xf numFmtId="169" fontId="18" fillId="0" borderId="0" xfId="1" applyNumberFormat="1" applyFont="1" applyBorder="1" applyAlignment="1" applyProtection="1">
      <protection locked="0"/>
    </xf>
    <xf numFmtId="0" fontId="29" fillId="0" borderId="0" xfId="1" applyFont="1" applyBorder="1"/>
    <xf numFmtId="0" fontId="30" fillId="0" borderId="0" xfId="1" applyFont="1" applyBorder="1" applyProtection="1">
      <protection locked="0"/>
    </xf>
    <xf numFmtId="0" fontId="31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168" fontId="17" fillId="0" borderId="62" xfId="1" applyNumberFormat="1" applyFont="1" applyBorder="1" applyAlignment="1">
      <alignment horizontal="center" vertical="center" wrapText="1"/>
    </xf>
    <xf numFmtId="169" fontId="18" fillId="0" borderId="62" xfId="1" applyNumberFormat="1" applyFont="1" applyBorder="1" applyAlignment="1" applyProtection="1">
      <alignment horizontal="center"/>
      <protection locked="0"/>
    </xf>
    <xf numFmtId="0" fontId="22" fillId="0" borderId="63" xfId="1" applyFont="1" applyBorder="1" applyAlignment="1" applyProtection="1">
      <alignment horizontal="center" vertical="center"/>
      <protection locked="0"/>
    </xf>
    <xf numFmtId="2" fontId="3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60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32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6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0" fontId="4" fillId="0" borderId="59" xfId="1" applyFont="1" applyBorder="1" applyAlignment="1" applyProtection="1">
      <alignment horizontal="right" vertical="center" wrapText="1"/>
      <protection locked="0"/>
    </xf>
    <xf numFmtId="0" fontId="4" fillId="0" borderId="28" xfId="1" applyFont="1" applyBorder="1" applyAlignment="1" applyProtection="1">
      <alignment horizontal="right" vertical="center" wrapText="1"/>
      <protection locked="0"/>
    </xf>
    <xf numFmtId="0" fontId="4" fillId="0" borderId="30" xfId="1" applyFont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wrapText="1"/>
    </xf>
    <xf numFmtId="0" fontId="4" fillId="0" borderId="5" xfId="1" applyFont="1" applyFill="1" applyBorder="1" applyAlignment="1" applyProtection="1">
      <alignment horizontal="right" wrapText="1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0" fontId="3" fillId="0" borderId="21" xfId="1" applyFont="1" applyBorder="1" applyAlignment="1" applyProtection="1">
      <alignment horizontal="center" vertical="center" textRotation="90" wrapText="1"/>
      <protection locked="0"/>
    </xf>
    <xf numFmtId="0" fontId="3" fillId="0" borderId="25" xfId="1" applyFont="1" applyBorder="1" applyAlignment="1" applyProtection="1">
      <alignment horizontal="center" vertical="center" textRotation="90" wrapText="1"/>
      <protection locked="0"/>
    </xf>
    <xf numFmtId="0" fontId="3" fillId="0" borderId="22" xfId="1" applyFont="1" applyBorder="1" applyAlignment="1" applyProtection="1">
      <alignment horizontal="center" vertical="center" textRotation="90" wrapText="1"/>
      <protection locked="0"/>
    </xf>
    <xf numFmtId="0" fontId="3" fillId="0" borderId="26" xfId="1" applyFont="1" applyBorder="1" applyAlignment="1" applyProtection="1">
      <alignment horizontal="center" vertical="center" textRotation="90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3" fillId="2" borderId="16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3" fillId="3" borderId="31" xfId="1" applyFont="1" applyFill="1" applyBorder="1" applyAlignment="1" applyProtection="1">
      <alignment horizontal="center" vertical="center" wrapText="1"/>
      <protection locked="0"/>
    </xf>
    <xf numFmtId="0" fontId="3" fillId="3" borderId="59" xfId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left" vertical="center" textRotation="90" wrapText="1"/>
      <protection locked="0"/>
    </xf>
    <xf numFmtId="0" fontId="3" fillId="0" borderId="18" xfId="1" applyFont="1" applyBorder="1" applyAlignment="1" applyProtection="1">
      <alignment horizontal="left" vertical="center" textRotation="90" wrapText="1"/>
      <protection locked="0"/>
    </xf>
    <xf numFmtId="0" fontId="3" fillId="0" borderId="34" xfId="1" applyFont="1" applyBorder="1" applyAlignment="1" applyProtection="1">
      <alignment horizontal="left" vertical="center" textRotation="90" wrapText="1"/>
      <protection locked="0"/>
    </xf>
    <xf numFmtId="0" fontId="3" fillId="0" borderId="9" xfId="1" applyFont="1" applyBorder="1" applyAlignment="1" applyProtection="1">
      <alignment horizontal="center" vertical="center" textRotation="90" wrapText="1"/>
      <protection locked="0"/>
    </xf>
    <xf numFmtId="0" fontId="3" fillId="0" borderId="19" xfId="1" applyFont="1" applyBorder="1" applyAlignment="1" applyProtection="1">
      <alignment horizontal="center" vertical="center" textRotation="90" wrapText="1"/>
      <protection locked="0"/>
    </xf>
    <xf numFmtId="0" fontId="3" fillId="0" borderId="35" xfId="1" applyFont="1" applyBorder="1" applyAlignment="1" applyProtection="1">
      <alignment horizontal="center" vertical="center" textRotation="90" wrapText="1"/>
      <protection locked="0"/>
    </xf>
    <xf numFmtId="0" fontId="3" fillId="0" borderId="6" xfId="1" applyFont="1" applyBorder="1" applyAlignment="1" applyProtection="1">
      <alignment horizontal="center" vertical="center" textRotation="90" wrapText="1"/>
      <protection locked="0"/>
    </xf>
    <xf numFmtId="0" fontId="3" fillId="0" borderId="10" xfId="1" applyFont="1" applyBorder="1" applyAlignment="1" applyProtection="1">
      <alignment horizontal="center" vertical="center" textRotation="90" wrapText="1"/>
      <protection locked="0"/>
    </xf>
    <xf numFmtId="0" fontId="3" fillId="0" borderId="23" xfId="1" applyFont="1" applyBorder="1" applyAlignment="1" applyProtection="1">
      <alignment horizontal="center" vertical="center" textRotation="90" wrapText="1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 textRotation="90" wrapText="1"/>
      <protection locked="0"/>
    </xf>
    <xf numFmtId="0" fontId="3" fillId="0" borderId="24" xfId="1" applyFont="1" applyBorder="1" applyAlignment="1" applyProtection="1">
      <alignment horizontal="center" vertical="center" textRotation="90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textRotation="90" wrapText="1"/>
      <protection locked="0"/>
    </xf>
    <xf numFmtId="0" fontId="3" fillId="0" borderId="17" xfId="1" applyFont="1" applyBorder="1" applyAlignment="1" applyProtection="1">
      <alignment horizontal="center" vertical="center" textRotation="90" wrapText="1"/>
      <protection locked="0"/>
    </xf>
    <xf numFmtId="0" fontId="3" fillId="0" borderId="33" xfId="1" applyFont="1" applyBorder="1" applyAlignment="1" applyProtection="1">
      <alignment horizontal="center" vertical="center" textRotation="90" wrapText="1"/>
      <protection locked="0"/>
    </xf>
    <xf numFmtId="0" fontId="3" fillId="0" borderId="8" xfId="1" applyFont="1" applyBorder="1" applyAlignment="1" applyProtection="1">
      <alignment horizontal="right" vertical="center" textRotation="90" wrapText="1"/>
      <protection locked="0"/>
    </xf>
    <xf numFmtId="0" fontId="3" fillId="0" borderId="18" xfId="1" applyFont="1" applyBorder="1" applyAlignment="1" applyProtection="1">
      <alignment horizontal="right" vertical="center" textRotation="90" wrapText="1"/>
      <protection locked="0"/>
    </xf>
    <xf numFmtId="0" fontId="3" fillId="0" borderId="34" xfId="1" applyFont="1" applyBorder="1" applyAlignment="1" applyProtection="1">
      <alignment horizontal="right" vertical="center" textRotation="90" wrapText="1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right"/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164" fontId="5" fillId="0" borderId="5" xfId="1" applyNumberFormat="1" applyFont="1" applyBorder="1" applyAlignment="1" applyProtection="1">
      <alignment horizontal="center"/>
    </xf>
    <xf numFmtId="0" fontId="24" fillId="0" borderId="0" xfId="1" applyFont="1" applyAlignment="1">
      <alignment horizontal="center" vertical="center"/>
    </xf>
    <xf numFmtId="0" fontId="24" fillId="0" borderId="6" xfId="1" applyFont="1" applyBorder="1" applyAlignment="1">
      <alignment horizontal="center" vertical="center" wrapText="1"/>
    </xf>
    <xf numFmtId="0" fontId="24" fillId="0" borderId="55" xfId="1" applyFont="1" applyBorder="1" applyAlignment="1">
      <alignment horizontal="center" vertical="center" wrapText="1"/>
    </xf>
    <xf numFmtId="4" fontId="24" fillId="4" borderId="7" xfId="1" applyNumberFormat="1" applyFont="1" applyFill="1" applyBorder="1" applyAlignment="1">
      <alignment horizontal="center" vertical="center" wrapText="1"/>
    </xf>
    <xf numFmtId="4" fontId="24" fillId="4" borderId="8" xfId="1" applyNumberFormat="1" applyFont="1" applyFill="1" applyBorder="1" applyAlignment="1">
      <alignment horizontal="center" vertical="center" wrapText="1"/>
    </xf>
    <xf numFmtId="4" fontId="24" fillId="4" borderId="9" xfId="1" applyNumberFormat="1" applyFont="1" applyFill="1" applyBorder="1" applyAlignment="1">
      <alignment horizontal="center" vertical="center" wrapText="1"/>
    </xf>
    <xf numFmtId="0" fontId="24" fillId="3" borderId="59" xfId="1" applyFont="1" applyFill="1" applyBorder="1" applyAlignment="1">
      <alignment horizontal="center" vertical="center" wrapText="1"/>
    </xf>
    <xf numFmtId="0" fontId="24" fillId="3" borderId="66" xfId="1" applyFont="1" applyFill="1" applyBorder="1" applyAlignment="1">
      <alignment horizontal="center" vertical="center" wrapText="1"/>
    </xf>
    <xf numFmtId="49" fontId="25" fillId="0" borderId="18" xfId="0" applyNumberFormat="1" applyFont="1" applyBorder="1" applyAlignment="1">
      <alignment vertical="center" wrapText="1"/>
    </xf>
    <xf numFmtId="0" fontId="37" fillId="0" borderId="62" xfId="1" applyFont="1" applyBorder="1" applyAlignment="1" applyProtection="1">
      <alignment vertical="center"/>
      <protection locked="0"/>
    </xf>
    <xf numFmtId="0" fontId="37" fillId="0" borderId="62" xfId="1" applyFont="1" applyBorder="1" applyProtection="1">
      <protection locked="0"/>
    </xf>
    <xf numFmtId="168" fontId="33" fillId="0" borderId="62" xfId="1" applyNumberFormat="1" applyFont="1" applyBorder="1" applyAlignment="1">
      <alignment horizontal="center" vertical="center" wrapText="1"/>
    </xf>
    <xf numFmtId="169" fontId="38" fillId="0" borderId="62" xfId="1" applyNumberFormat="1" applyFont="1" applyBorder="1" applyAlignment="1" applyProtection="1">
      <alignment horizontal="right"/>
      <protection locked="0"/>
    </xf>
    <xf numFmtId="0" fontId="39" fillId="0" borderId="0" xfId="1" applyFont="1" applyAlignment="1" applyProtection="1">
      <alignment vertical="center"/>
      <protection locked="0"/>
    </xf>
    <xf numFmtId="0" fontId="40" fillId="0" borderId="0" xfId="1" applyFont="1"/>
    <xf numFmtId="0" fontId="39" fillId="0" borderId="0" xfId="1" applyFont="1" applyAlignment="1" applyProtection="1">
      <alignment horizontal="center" vertical="center"/>
      <protection locked="0"/>
    </xf>
    <xf numFmtId="0" fontId="39" fillId="0" borderId="63" xfId="1" applyFont="1" applyBorder="1" applyAlignment="1" applyProtection="1">
      <alignment horizontal="center" vertical="center"/>
      <protection locked="0"/>
    </xf>
    <xf numFmtId="0" fontId="40" fillId="0" borderId="0" xfId="1" applyFont="1" applyBorder="1" applyProtection="1">
      <protection locked="0"/>
    </xf>
    <xf numFmtId="0" fontId="40" fillId="0" borderId="0" xfId="1" applyFont="1" applyProtection="1">
      <protection locked="0"/>
    </xf>
    <xf numFmtId="0" fontId="25" fillId="0" borderId="0" xfId="1" applyFont="1" applyBorder="1"/>
  </cellXfs>
  <cellStyles count="13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Стиль 1" xfId="10"/>
    <cellStyle name="Стиль 1 6" xfId="11"/>
    <cellStyle name="Стиль 1_Додаток 2 до Наказу 2011_ЕВП_КТ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3%20&#1041;&#1045;&#1056;&#1045;&#1047;&#1045;&#1053;&#1068;/&#1041;&#1045;&#1056;&#1045;&#1047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роси"/>
      <sheetName val="T.t.ros(ГРС)"/>
      <sheetName val="T.t.ros"/>
      <sheetName val="Добові"/>
      <sheetName val="Додаток"/>
      <sheetName val="відбір_витрати"/>
      <sheetName val="розрахунок №4 для ПАТ(3)"/>
      <sheetName val="АКТ(3)"/>
      <sheetName val="облік витрат"/>
      <sheetName val="АКТвитрат"/>
      <sheetName val="Звіт (2)"/>
      <sheetName val="t.t.роси Н"/>
      <sheetName val="пал.газ КС"/>
      <sheetName val="1"/>
      <sheetName val="додаток1 до маршруту 1"/>
      <sheetName val="2"/>
      <sheetName val="додаток 1 до маршруту 2"/>
      <sheetName val="3"/>
      <sheetName val="додаток 1 до маршруту 3"/>
      <sheetName val="4"/>
      <sheetName val="додаток 1 до маршруту 4"/>
      <sheetName val="5"/>
      <sheetName val="додаток 1 до маршруту 5"/>
      <sheetName val="ПАЛ.ГАЗ"/>
      <sheetName val="Добові (звед.)"/>
      <sheetName val=" розрахунок"/>
      <sheetName val="СПИРТ(3)"/>
      <sheetName val="ОЛИВА(2)"/>
      <sheetName val="НОВА"/>
      <sheetName val="ТО-2"/>
      <sheetName val="ТО-3"/>
      <sheetName val="план робіт"/>
      <sheetName val="t.t.роси"/>
    </sheetNames>
    <sheetDataSet>
      <sheetData sheetId="0"/>
      <sheetData sheetId="1"/>
      <sheetData sheetId="2"/>
      <sheetData sheetId="3"/>
      <sheetData sheetId="4">
        <row r="1">
          <cell r="F1">
            <v>42828</v>
          </cell>
          <cell r="L1">
            <v>42795</v>
          </cell>
          <cell r="N1">
            <v>42766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75">
          <cell r="D175">
            <v>2.3006000000000002</v>
          </cell>
        </row>
        <row r="176">
          <cell r="D176">
            <v>2.3490000000000002</v>
          </cell>
        </row>
        <row r="177">
          <cell r="D177">
            <v>2.2511999999999999</v>
          </cell>
        </row>
        <row r="178">
          <cell r="D178">
            <v>2.3542000000000001</v>
          </cell>
        </row>
        <row r="179">
          <cell r="D179">
            <v>2.4864999999999999</v>
          </cell>
        </row>
        <row r="180">
          <cell r="D180">
            <v>2.4426000000000001</v>
          </cell>
        </row>
        <row r="181">
          <cell r="D181">
            <v>2.4390000000000001</v>
          </cell>
        </row>
        <row r="182">
          <cell r="D182">
            <v>2.6019999999999999</v>
          </cell>
        </row>
        <row r="183">
          <cell r="D183">
            <v>2.4076</v>
          </cell>
        </row>
        <row r="184">
          <cell r="D184">
            <v>2.5874000000000001</v>
          </cell>
        </row>
        <row r="185">
          <cell r="D185">
            <v>2.4885000000000002</v>
          </cell>
        </row>
        <row r="186">
          <cell r="D186">
            <v>2.2823000000000002</v>
          </cell>
        </row>
        <row r="187">
          <cell r="D187">
            <v>9.7318999999999996</v>
          </cell>
        </row>
        <row r="188">
          <cell r="D188">
            <v>13.038500000000001</v>
          </cell>
        </row>
        <row r="189">
          <cell r="D189">
            <v>12.0655</v>
          </cell>
        </row>
        <row r="190">
          <cell r="D190">
            <v>12.37</v>
          </cell>
        </row>
        <row r="191">
          <cell r="D191">
            <v>11.742000000000001</v>
          </cell>
        </row>
        <row r="192">
          <cell r="D192">
            <v>7.1689999999999996</v>
          </cell>
        </row>
        <row r="193">
          <cell r="D193">
            <v>4.09</v>
          </cell>
        </row>
        <row r="194">
          <cell r="D194">
            <v>12.916</v>
          </cell>
        </row>
        <row r="195">
          <cell r="D195">
            <v>9.0980000000000008</v>
          </cell>
        </row>
        <row r="196">
          <cell r="D196">
            <v>6.1079999999999997</v>
          </cell>
        </row>
        <row r="197">
          <cell r="D197">
            <v>8.06</v>
          </cell>
        </row>
        <row r="198">
          <cell r="D198">
            <v>10.625</v>
          </cell>
        </row>
        <row r="199">
          <cell r="D199">
            <v>10.430999999999999</v>
          </cell>
        </row>
        <row r="200">
          <cell r="D200">
            <v>13.608000000000001</v>
          </cell>
        </row>
        <row r="201">
          <cell r="D201">
            <v>4.21</v>
          </cell>
        </row>
        <row r="202">
          <cell r="D202">
            <v>1.3260000000000001</v>
          </cell>
        </row>
        <row r="203">
          <cell r="D203">
            <v>2.8479999999999999</v>
          </cell>
        </row>
        <row r="204">
          <cell r="D204">
            <v>3.5</v>
          </cell>
        </row>
        <row r="205">
          <cell r="D205">
            <v>3.4620000000000002</v>
          </cell>
        </row>
        <row r="206">
          <cell r="D206">
            <v>185.38980000000001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view="pageBreakPreview" topLeftCell="A9" zoomScale="80" zoomScaleNormal="70" zoomScaleSheetLayoutView="80" workbookViewId="0">
      <selection activeCell="R36" sqref="R36"/>
    </sheetView>
  </sheetViews>
  <sheetFormatPr defaultColWidth="9.140625"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140625" style="4"/>
    <col min="30" max="30" width="7.5703125" style="4" customWidth="1"/>
    <col min="31" max="31" width="9.5703125" style="4" customWidth="1"/>
    <col min="32" max="32" width="7.5703125" style="4" customWidth="1"/>
    <col min="33" max="33" width="10.28515625" style="4" customWidth="1"/>
    <col min="34" max="16384" width="9.140625" style="4"/>
  </cols>
  <sheetData>
    <row r="1" spans="1:33" ht="15.75" x14ac:dyDescent="0.25">
      <c r="A1" s="1" t="s">
        <v>0</v>
      </c>
      <c r="B1" s="2"/>
      <c r="C1" s="2"/>
      <c r="D1" s="2"/>
      <c r="E1" s="3"/>
      <c r="F1" s="3"/>
      <c r="G1" s="234" t="s">
        <v>1</v>
      </c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5"/>
      <c r="AA1" s="235"/>
      <c r="AB1" s="236"/>
    </row>
    <row r="2" spans="1:33" ht="16.5" customHeight="1" x14ac:dyDescent="0.25">
      <c r="A2" s="237" t="s">
        <v>2</v>
      </c>
      <c r="B2" s="238"/>
      <c r="C2" s="238"/>
      <c r="D2" s="238"/>
      <c r="E2" s="239" t="s">
        <v>3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5"/>
    </row>
    <row r="3" spans="1:33" ht="16.5" customHeight="1" x14ac:dyDescent="0.25">
      <c r="A3" s="6" t="s">
        <v>4</v>
      </c>
      <c r="B3" s="7"/>
      <c r="C3" s="7"/>
      <c r="D3" s="7"/>
      <c r="E3" s="7"/>
      <c r="F3" s="8"/>
      <c r="G3" s="239" t="s">
        <v>5</v>
      </c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9"/>
      <c r="AA3" s="9"/>
      <c r="AB3" s="5"/>
    </row>
    <row r="4" spans="1:33" ht="15" customHeight="1" x14ac:dyDescent="0.25">
      <c r="A4" s="10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9"/>
      <c r="X4" s="9"/>
      <c r="Y4" s="9"/>
      <c r="Z4" s="9"/>
      <c r="AA4" s="9"/>
      <c r="AB4" s="5"/>
    </row>
    <row r="5" spans="1:33" ht="15.75" x14ac:dyDescent="0.25">
      <c r="A5" s="10" t="s">
        <v>7</v>
      </c>
      <c r="B5" s="7"/>
      <c r="C5" s="7"/>
      <c r="D5" s="7"/>
      <c r="E5" s="7"/>
      <c r="F5" s="7"/>
      <c r="G5" s="11"/>
      <c r="H5" s="11"/>
      <c r="I5" s="11"/>
      <c r="J5" s="11"/>
      <c r="K5" s="11"/>
      <c r="L5" s="7"/>
      <c r="M5" s="11" t="s">
        <v>8</v>
      </c>
      <c r="N5" s="11"/>
      <c r="O5" s="11"/>
      <c r="P5" s="11"/>
      <c r="Q5" s="11"/>
      <c r="R5" s="11"/>
      <c r="S5" s="11"/>
      <c r="T5" s="11"/>
      <c r="U5" s="11"/>
      <c r="V5" s="240" t="s">
        <v>9</v>
      </c>
      <c r="W5" s="240"/>
      <c r="X5" s="241">
        <f>[1]Додаток!L1</f>
        <v>42795</v>
      </c>
      <c r="Y5" s="241"/>
      <c r="Z5" s="12" t="s">
        <v>10</v>
      </c>
      <c r="AA5" s="242">
        <f>[1]Додаток!N1</f>
        <v>42766</v>
      </c>
      <c r="AB5" s="243"/>
    </row>
    <row r="6" spans="1:33" ht="5.25" customHeight="1" thickBot="1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5"/>
    </row>
    <row r="7" spans="1:33" ht="29.25" customHeight="1" thickBot="1" x14ac:dyDescent="0.3">
      <c r="A7" s="214" t="s">
        <v>11</v>
      </c>
      <c r="B7" s="222" t="s">
        <v>12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4"/>
      <c r="N7" s="222" t="s">
        <v>13</v>
      </c>
      <c r="O7" s="223"/>
      <c r="P7" s="223"/>
      <c r="Q7" s="223"/>
      <c r="R7" s="223"/>
      <c r="S7" s="223"/>
      <c r="T7" s="223"/>
      <c r="U7" s="223"/>
      <c r="V7" s="223"/>
      <c r="W7" s="223"/>
      <c r="X7" s="228" t="s">
        <v>14</v>
      </c>
      <c r="Y7" s="231" t="s">
        <v>15</v>
      </c>
      <c r="Z7" s="208" t="s">
        <v>16</v>
      </c>
      <c r="AA7" s="208" t="s">
        <v>17</v>
      </c>
      <c r="AB7" s="211" t="s">
        <v>18</v>
      </c>
    </row>
    <row r="8" spans="1:33" ht="16.5" customHeight="1" thickBot="1" x14ac:dyDescent="0.3">
      <c r="A8" s="215"/>
      <c r="B8" s="225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7"/>
      <c r="N8" s="214" t="s">
        <v>19</v>
      </c>
      <c r="O8" s="217" t="s">
        <v>20</v>
      </c>
      <c r="P8" s="218"/>
      <c r="Q8" s="218"/>
      <c r="R8" s="218"/>
      <c r="S8" s="218"/>
      <c r="T8" s="218"/>
      <c r="U8" s="218"/>
      <c r="V8" s="218"/>
      <c r="W8" s="219"/>
      <c r="X8" s="229"/>
      <c r="Y8" s="232"/>
      <c r="Z8" s="209"/>
      <c r="AA8" s="209"/>
      <c r="AB8" s="212"/>
    </row>
    <row r="9" spans="1:33" ht="32.25" customHeight="1" thickBot="1" x14ac:dyDescent="0.3">
      <c r="A9" s="215"/>
      <c r="B9" s="220" t="s">
        <v>21</v>
      </c>
      <c r="C9" s="193" t="s">
        <v>22</v>
      </c>
      <c r="D9" s="193" t="s">
        <v>23</v>
      </c>
      <c r="E9" s="193" t="s">
        <v>24</v>
      </c>
      <c r="F9" s="193" t="s">
        <v>25</v>
      </c>
      <c r="G9" s="193" t="s">
        <v>26</v>
      </c>
      <c r="H9" s="193" t="s">
        <v>27</v>
      </c>
      <c r="I9" s="193" t="s">
        <v>28</v>
      </c>
      <c r="J9" s="193" t="s">
        <v>29</v>
      </c>
      <c r="K9" s="193" t="s">
        <v>30</v>
      </c>
      <c r="L9" s="193" t="s">
        <v>31</v>
      </c>
      <c r="M9" s="195" t="s">
        <v>32</v>
      </c>
      <c r="N9" s="215"/>
      <c r="O9" s="197" t="s">
        <v>33</v>
      </c>
      <c r="P9" s="198"/>
      <c r="Q9" s="199"/>
      <c r="R9" s="200" t="s">
        <v>34</v>
      </c>
      <c r="S9" s="201"/>
      <c r="T9" s="202"/>
      <c r="U9" s="197" t="s">
        <v>35</v>
      </c>
      <c r="V9" s="198"/>
      <c r="W9" s="199"/>
      <c r="X9" s="229"/>
      <c r="Y9" s="232"/>
      <c r="Z9" s="209"/>
      <c r="AA9" s="209"/>
      <c r="AB9" s="212"/>
    </row>
    <row r="10" spans="1:33" ht="92.25" customHeight="1" thickBot="1" x14ac:dyDescent="0.3">
      <c r="A10" s="216"/>
      <c r="B10" s="221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6"/>
      <c r="N10" s="216"/>
      <c r="O10" s="13" t="s">
        <v>36</v>
      </c>
      <c r="P10" s="14" t="s">
        <v>37</v>
      </c>
      <c r="Q10" s="15" t="s">
        <v>38</v>
      </c>
      <c r="R10" s="13" t="s">
        <v>36</v>
      </c>
      <c r="S10" s="14" t="s">
        <v>37</v>
      </c>
      <c r="T10" s="16" t="s">
        <v>38</v>
      </c>
      <c r="U10" s="17" t="s">
        <v>36</v>
      </c>
      <c r="V10" s="18" t="s">
        <v>37</v>
      </c>
      <c r="W10" s="19" t="s">
        <v>38</v>
      </c>
      <c r="X10" s="230"/>
      <c r="Y10" s="233"/>
      <c r="Z10" s="210"/>
      <c r="AA10" s="210"/>
      <c r="AB10" s="213"/>
      <c r="AE10" s="4" t="s">
        <v>39</v>
      </c>
    </row>
    <row r="11" spans="1:33" s="40" customFormat="1" x14ac:dyDescent="0.2">
      <c r="A11" s="20">
        <v>1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4"/>
      <c r="O11" s="25">
        <v>8193</v>
      </c>
      <c r="P11" s="26">
        <v>34.305599999999998</v>
      </c>
      <c r="Q11" s="27">
        <v>9.5299999999999994</v>
      </c>
      <c r="R11" s="28">
        <v>9077</v>
      </c>
      <c r="S11" s="29">
        <v>38.004300000000001</v>
      </c>
      <c r="T11" s="27">
        <v>10.56</v>
      </c>
      <c r="U11" s="30"/>
      <c r="V11" s="31"/>
      <c r="W11" s="32"/>
      <c r="X11" s="33"/>
      <c r="Y11" s="34"/>
      <c r="Z11" s="35"/>
      <c r="AA11" s="35"/>
      <c r="AB11" s="36"/>
      <c r="AC11" s="37">
        <f t="shared" ref="AC11:AC41" si="0">SUM(B11:M11)+$K$42+$N$42</f>
        <v>0</v>
      </c>
      <c r="AD11" s="38"/>
      <c r="AE11" s="39"/>
      <c r="AF11" s="39"/>
      <c r="AG11" s="39"/>
    </row>
    <row r="12" spans="1:33" s="40" customFormat="1" x14ac:dyDescent="0.2">
      <c r="A12" s="41">
        <v>2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  <c r="O12" s="46">
        <v>8193</v>
      </c>
      <c r="P12" s="47">
        <v>34.305599999999998</v>
      </c>
      <c r="Q12" s="48">
        <v>9.5299999999999994</v>
      </c>
      <c r="R12" s="49">
        <v>9077</v>
      </c>
      <c r="S12" s="50">
        <v>38.004300000000001</v>
      </c>
      <c r="T12" s="48">
        <v>10.56</v>
      </c>
      <c r="U12" s="51"/>
      <c r="V12" s="52"/>
      <c r="W12" s="53"/>
      <c r="X12" s="33"/>
      <c r="Y12" s="34"/>
      <c r="Z12" s="54"/>
      <c r="AA12" s="54"/>
      <c r="AB12" s="55"/>
      <c r="AC12" s="37">
        <f t="shared" si="0"/>
        <v>0</v>
      </c>
      <c r="AD12" s="38"/>
      <c r="AE12" s="39"/>
      <c r="AF12" s="39"/>
      <c r="AG12" s="39"/>
    </row>
    <row r="13" spans="1:33" s="59" customFormat="1" x14ac:dyDescent="0.25">
      <c r="A13" s="41">
        <v>3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5"/>
      <c r="O13" s="46">
        <v>8193</v>
      </c>
      <c r="P13" s="47">
        <v>34.305599999999998</v>
      </c>
      <c r="Q13" s="48">
        <v>9.5299999999999994</v>
      </c>
      <c r="R13" s="49">
        <v>9077</v>
      </c>
      <c r="S13" s="50">
        <v>38.004300000000001</v>
      </c>
      <c r="T13" s="48">
        <v>10.56</v>
      </c>
      <c r="U13" s="51"/>
      <c r="V13" s="52"/>
      <c r="W13" s="53"/>
      <c r="X13" s="33"/>
      <c r="Y13" s="34"/>
      <c r="Z13" s="54"/>
      <c r="AA13" s="54"/>
      <c r="AB13" s="55"/>
      <c r="AC13" s="56">
        <f t="shared" si="0"/>
        <v>0</v>
      </c>
      <c r="AD13" s="57" t="str">
        <f>IF(AC13=100,"ОК"," ")</f>
        <v xml:space="preserve"> </v>
      </c>
      <c r="AE13" s="58"/>
      <c r="AF13" s="58"/>
      <c r="AG13" s="58"/>
    </row>
    <row r="14" spans="1:33" s="40" customFormat="1" x14ac:dyDescent="0.2">
      <c r="A14" s="41">
        <v>4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45"/>
      <c r="O14" s="46">
        <v>8193</v>
      </c>
      <c r="P14" s="47">
        <v>34.305599999999998</v>
      </c>
      <c r="Q14" s="48">
        <v>9.5299999999999994</v>
      </c>
      <c r="R14" s="49">
        <v>9077</v>
      </c>
      <c r="S14" s="50">
        <v>38.004300000000001</v>
      </c>
      <c r="T14" s="48">
        <v>10.56</v>
      </c>
      <c r="U14" s="51"/>
      <c r="V14" s="52"/>
      <c r="W14" s="53"/>
      <c r="X14" s="33"/>
      <c r="Y14" s="34"/>
      <c r="Z14" s="54"/>
      <c r="AA14" s="54"/>
      <c r="AB14" s="55"/>
      <c r="AC14" s="37">
        <f t="shared" si="0"/>
        <v>0</v>
      </c>
      <c r="AD14" s="38" t="str">
        <f t="shared" ref="AD14:AD41" si="1">IF(AC14=100,"ОК"," ")</f>
        <v xml:space="preserve"> </v>
      </c>
      <c r="AE14" s="39"/>
      <c r="AF14" s="39"/>
      <c r="AG14" s="39"/>
    </row>
    <row r="15" spans="1:33" s="40" customFormat="1" x14ac:dyDescent="0.2">
      <c r="A15" s="60">
        <v>5</v>
      </c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45"/>
      <c r="O15" s="46">
        <v>8193</v>
      </c>
      <c r="P15" s="47">
        <v>34.305599999999998</v>
      </c>
      <c r="Q15" s="48">
        <v>9.5299999999999994</v>
      </c>
      <c r="R15" s="49">
        <v>9077</v>
      </c>
      <c r="S15" s="50">
        <v>38.004300000000001</v>
      </c>
      <c r="T15" s="48">
        <v>10.56</v>
      </c>
      <c r="U15" s="51"/>
      <c r="V15" s="52"/>
      <c r="W15" s="53"/>
      <c r="X15" s="33"/>
      <c r="Y15" s="34"/>
      <c r="Z15" s="35"/>
      <c r="AA15" s="35"/>
      <c r="AB15" s="36"/>
      <c r="AC15" s="37">
        <f t="shared" si="0"/>
        <v>0</v>
      </c>
      <c r="AD15" s="38" t="str">
        <f t="shared" si="1"/>
        <v xml:space="preserve"> </v>
      </c>
      <c r="AE15" s="39"/>
      <c r="AF15" s="39"/>
      <c r="AG15" s="39"/>
    </row>
    <row r="16" spans="1:33" s="40" customFormat="1" x14ac:dyDescent="0.2">
      <c r="A16" s="41">
        <v>6</v>
      </c>
      <c r="B16" s="61">
        <v>89.537400000000005</v>
      </c>
      <c r="C16" s="62">
        <v>5.0204000000000004</v>
      </c>
      <c r="D16" s="62">
        <v>1.0760000000000001</v>
      </c>
      <c r="E16" s="62">
        <v>0.1094</v>
      </c>
      <c r="F16" s="62">
        <v>0.16370000000000001</v>
      </c>
      <c r="G16" s="62">
        <v>3.5999999999999999E-3</v>
      </c>
      <c r="H16" s="62">
        <v>4.2200000000000001E-2</v>
      </c>
      <c r="I16" s="62">
        <v>3.5900000000000001E-2</v>
      </c>
      <c r="J16" s="62">
        <v>4.53E-2</v>
      </c>
      <c r="K16" s="62">
        <v>7.4999999999999997E-3</v>
      </c>
      <c r="L16" s="62">
        <v>1.6494</v>
      </c>
      <c r="M16" s="63">
        <v>2.3092999999999999</v>
      </c>
      <c r="N16" s="64">
        <v>0.75360000000000005</v>
      </c>
      <c r="O16" s="65">
        <v>8200</v>
      </c>
      <c r="P16" s="66">
        <v>34.335000000000001</v>
      </c>
      <c r="Q16" s="67">
        <v>9.5399999999999991</v>
      </c>
      <c r="R16" s="65">
        <v>9083</v>
      </c>
      <c r="S16" s="68">
        <v>38.031199999999998</v>
      </c>
      <c r="T16" s="67">
        <v>10.56</v>
      </c>
      <c r="U16" s="69">
        <v>11483</v>
      </c>
      <c r="V16" s="70">
        <v>48.081000000000003</v>
      </c>
      <c r="W16" s="67">
        <v>13.36</v>
      </c>
      <c r="X16" s="33">
        <v>-17.5</v>
      </c>
      <c r="Y16" s="34">
        <v>-13</v>
      </c>
      <c r="Z16" s="54"/>
      <c r="AA16" s="54"/>
      <c r="AB16" s="55"/>
      <c r="AC16" s="37">
        <f t="shared" si="0"/>
        <v>100.00009999999997</v>
      </c>
      <c r="AD16" s="38" t="str">
        <f t="shared" si="1"/>
        <v xml:space="preserve"> </v>
      </c>
      <c r="AE16" s="39"/>
      <c r="AF16" s="39"/>
      <c r="AG16" s="39"/>
    </row>
    <row r="17" spans="1:33" s="40" customFormat="1" x14ac:dyDescent="0.2">
      <c r="A17" s="60">
        <v>7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5"/>
      <c r="O17" s="71">
        <v>8200</v>
      </c>
      <c r="P17" s="72">
        <v>34.335000000000001</v>
      </c>
      <c r="Q17" s="53">
        <v>9.5399999999999991</v>
      </c>
      <c r="R17" s="71">
        <v>9083</v>
      </c>
      <c r="S17" s="73">
        <v>38.031199999999998</v>
      </c>
      <c r="T17" s="53">
        <v>10.56</v>
      </c>
      <c r="U17" s="51"/>
      <c r="V17" s="52"/>
      <c r="W17" s="53"/>
      <c r="X17" s="33"/>
      <c r="Y17" s="34"/>
      <c r="Z17" s="35"/>
      <c r="AA17" s="35"/>
      <c r="AB17" s="36"/>
      <c r="AC17" s="37">
        <f t="shared" si="0"/>
        <v>0</v>
      </c>
      <c r="AD17" s="38" t="str">
        <f t="shared" si="1"/>
        <v xml:space="preserve"> </v>
      </c>
      <c r="AE17" s="39"/>
      <c r="AF17" s="39"/>
      <c r="AG17" s="39"/>
    </row>
    <row r="18" spans="1:33" s="40" customFormat="1" x14ac:dyDescent="0.2">
      <c r="A18" s="41">
        <v>8</v>
      </c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5"/>
      <c r="O18" s="71">
        <v>8200</v>
      </c>
      <c r="P18" s="72">
        <v>34.335000000000001</v>
      </c>
      <c r="Q18" s="53">
        <v>9.5399999999999991</v>
      </c>
      <c r="R18" s="71">
        <v>9083</v>
      </c>
      <c r="S18" s="73">
        <v>38.031199999999998</v>
      </c>
      <c r="T18" s="53">
        <v>10.56</v>
      </c>
      <c r="U18" s="51"/>
      <c r="V18" s="52"/>
      <c r="W18" s="53"/>
      <c r="X18" s="33"/>
      <c r="Y18" s="34"/>
      <c r="Z18" s="54"/>
      <c r="AA18" s="54"/>
      <c r="AB18" s="55"/>
      <c r="AC18" s="37">
        <f t="shared" si="0"/>
        <v>0</v>
      </c>
      <c r="AD18" s="38" t="str">
        <f t="shared" si="1"/>
        <v xml:space="preserve"> </v>
      </c>
      <c r="AE18" s="39"/>
      <c r="AF18" s="39"/>
      <c r="AG18" s="39"/>
    </row>
    <row r="19" spans="1:33" s="59" customFormat="1" x14ac:dyDescent="0.25">
      <c r="A19" s="41">
        <v>9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45"/>
      <c r="O19" s="71">
        <v>8200</v>
      </c>
      <c r="P19" s="72">
        <v>34.335000000000001</v>
      </c>
      <c r="Q19" s="53">
        <v>9.5399999999999991</v>
      </c>
      <c r="R19" s="71">
        <v>9083</v>
      </c>
      <c r="S19" s="73">
        <v>38.031199999999998</v>
      </c>
      <c r="T19" s="53">
        <v>10.56</v>
      </c>
      <c r="U19" s="51"/>
      <c r="V19" s="52"/>
      <c r="W19" s="53"/>
      <c r="X19" s="33"/>
      <c r="Y19" s="34"/>
      <c r="Z19" s="74"/>
      <c r="AA19" s="74"/>
      <c r="AB19" s="55"/>
      <c r="AC19" s="56">
        <f t="shared" si="0"/>
        <v>0</v>
      </c>
      <c r="AD19" s="57" t="str">
        <f t="shared" si="1"/>
        <v xml:space="preserve"> </v>
      </c>
      <c r="AE19" s="58"/>
      <c r="AF19" s="58"/>
      <c r="AG19" s="58"/>
    </row>
    <row r="20" spans="1:33" s="59" customFormat="1" x14ac:dyDescent="0.25">
      <c r="A20" s="41">
        <v>10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45"/>
      <c r="O20" s="71">
        <v>8200</v>
      </c>
      <c r="P20" s="72">
        <v>34.335000000000001</v>
      </c>
      <c r="Q20" s="53">
        <v>9.5399999999999991</v>
      </c>
      <c r="R20" s="71">
        <v>9083</v>
      </c>
      <c r="S20" s="73">
        <v>38.031199999999998</v>
      </c>
      <c r="T20" s="53">
        <v>10.56</v>
      </c>
      <c r="U20" s="51"/>
      <c r="V20" s="52"/>
      <c r="W20" s="53"/>
      <c r="X20" s="33"/>
      <c r="Y20" s="34"/>
      <c r="Z20" s="54"/>
      <c r="AA20" s="54"/>
      <c r="AB20" s="55"/>
      <c r="AC20" s="56">
        <f t="shared" si="0"/>
        <v>0</v>
      </c>
      <c r="AD20" s="57" t="str">
        <f t="shared" si="1"/>
        <v xml:space="preserve"> </v>
      </c>
      <c r="AE20" s="58"/>
      <c r="AF20" s="58"/>
      <c r="AG20" s="58"/>
    </row>
    <row r="21" spans="1:33" s="59" customFormat="1" x14ac:dyDescent="0.25">
      <c r="A21" s="41">
        <v>11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45"/>
      <c r="O21" s="71">
        <v>8200</v>
      </c>
      <c r="P21" s="72">
        <v>34.335000000000001</v>
      </c>
      <c r="Q21" s="53">
        <v>9.5399999999999991</v>
      </c>
      <c r="R21" s="71">
        <v>9083</v>
      </c>
      <c r="S21" s="73">
        <v>38.031199999999998</v>
      </c>
      <c r="T21" s="53">
        <v>10.56</v>
      </c>
      <c r="U21" s="51"/>
      <c r="V21" s="52"/>
      <c r="W21" s="53"/>
      <c r="X21" s="33"/>
      <c r="Y21" s="34"/>
      <c r="Z21" s="54"/>
      <c r="AA21" s="54"/>
      <c r="AB21" s="55"/>
      <c r="AC21" s="56">
        <f t="shared" si="0"/>
        <v>0</v>
      </c>
      <c r="AD21" s="57" t="str">
        <f t="shared" si="1"/>
        <v xml:space="preserve"> </v>
      </c>
      <c r="AE21" s="58"/>
      <c r="AF21" s="58"/>
      <c r="AG21" s="58"/>
    </row>
    <row r="22" spans="1:33" s="59" customFormat="1" x14ac:dyDescent="0.25">
      <c r="A22" s="60">
        <v>12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45"/>
      <c r="O22" s="71">
        <v>8200</v>
      </c>
      <c r="P22" s="72">
        <v>34.335000000000001</v>
      </c>
      <c r="Q22" s="53">
        <v>9.5399999999999991</v>
      </c>
      <c r="R22" s="71">
        <v>9083</v>
      </c>
      <c r="S22" s="73">
        <v>38.031199999999998</v>
      </c>
      <c r="T22" s="53">
        <v>10.56</v>
      </c>
      <c r="U22" s="51"/>
      <c r="V22" s="52"/>
      <c r="W22" s="53"/>
      <c r="X22" s="33"/>
      <c r="Y22" s="34"/>
      <c r="Z22" s="35"/>
      <c r="AA22" s="35"/>
      <c r="AB22" s="36"/>
      <c r="AC22" s="56">
        <f t="shared" si="0"/>
        <v>0</v>
      </c>
      <c r="AD22" s="57" t="str">
        <f t="shared" si="1"/>
        <v xml:space="preserve"> </v>
      </c>
      <c r="AE22" s="58"/>
      <c r="AF22" s="58"/>
      <c r="AG22" s="58"/>
    </row>
    <row r="23" spans="1:33" s="59" customFormat="1" x14ac:dyDescent="0.25">
      <c r="A23" s="41">
        <v>13</v>
      </c>
      <c r="B23" s="61">
        <v>89.575800000000001</v>
      </c>
      <c r="C23" s="62">
        <v>5.0608000000000004</v>
      </c>
      <c r="D23" s="62">
        <v>1.0809</v>
      </c>
      <c r="E23" s="62">
        <v>0.111</v>
      </c>
      <c r="F23" s="62">
        <v>0.1668</v>
      </c>
      <c r="G23" s="62">
        <v>5.7999999999999996E-3</v>
      </c>
      <c r="H23" s="62">
        <v>4.0800000000000003E-2</v>
      </c>
      <c r="I23" s="62">
        <v>3.3500000000000002E-2</v>
      </c>
      <c r="J23" s="62">
        <v>3.2099999999999997E-2</v>
      </c>
      <c r="K23" s="62">
        <v>7.0000000000000001E-3</v>
      </c>
      <c r="L23" s="62">
        <v>1.6373</v>
      </c>
      <c r="M23" s="63">
        <v>2.2484000000000002</v>
      </c>
      <c r="N23" s="64">
        <v>0.75270000000000004</v>
      </c>
      <c r="O23" s="65">
        <v>8206</v>
      </c>
      <c r="P23" s="66">
        <v>34.357599999999998</v>
      </c>
      <c r="Q23" s="67">
        <v>9.5399999999999991</v>
      </c>
      <c r="R23" s="75">
        <v>9089</v>
      </c>
      <c r="S23" s="66">
        <v>38.056399999999996</v>
      </c>
      <c r="T23" s="67">
        <v>10.57</v>
      </c>
      <c r="U23" s="69">
        <v>11497</v>
      </c>
      <c r="V23" s="70">
        <v>48.139099999999999</v>
      </c>
      <c r="W23" s="76">
        <v>13.37</v>
      </c>
      <c r="X23" s="77">
        <v>-15.6</v>
      </c>
      <c r="Y23" s="34">
        <v>-12.2</v>
      </c>
      <c r="Z23" s="54"/>
      <c r="AA23" s="54"/>
      <c r="AB23" s="55"/>
      <c r="AC23" s="56">
        <f t="shared" si="0"/>
        <v>100.00020000000001</v>
      </c>
      <c r="AD23" s="57" t="str">
        <f t="shared" si="1"/>
        <v xml:space="preserve"> </v>
      </c>
      <c r="AE23" s="58"/>
      <c r="AF23" s="58"/>
      <c r="AG23" s="58"/>
    </row>
    <row r="24" spans="1:33" s="59" customFormat="1" x14ac:dyDescent="0.25">
      <c r="A24" s="60">
        <v>14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45"/>
      <c r="O24" s="71">
        <v>8206</v>
      </c>
      <c r="P24" s="72">
        <v>34.357599999999998</v>
      </c>
      <c r="Q24" s="53">
        <v>9.5399999999999991</v>
      </c>
      <c r="R24" s="81">
        <v>9089</v>
      </c>
      <c r="S24" s="72">
        <v>38.056399999999996</v>
      </c>
      <c r="T24" s="53">
        <v>10.57</v>
      </c>
      <c r="U24" s="51"/>
      <c r="V24" s="52"/>
      <c r="W24" s="82"/>
      <c r="X24" s="77"/>
      <c r="Y24" s="34"/>
      <c r="Z24" s="35"/>
      <c r="AA24" s="35"/>
      <c r="AB24" s="36"/>
      <c r="AC24" s="56">
        <f t="shared" si="0"/>
        <v>0</v>
      </c>
      <c r="AD24" s="57" t="str">
        <f t="shared" si="1"/>
        <v xml:space="preserve"> </v>
      </c>
      <c r="AE24" s="58"/>
      <c r="AF24" s="58"/>
      <c r="AG24" s="58"/>
    </row>
    <row r="25" spans="1:33" s="59" customFormat="1" x14ac:dyDescent="0.25">
      <c r="A25" s="41">
        <v>15</v>
      </c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  <c r="N25" s="45"/>
      <c r="O25" s="71">
        <v>8206</v>
      </c>
      <c r="P25" s="72">
        <v>34.357599999999998</v>
      </c>
      <c r="Q25" s="53">
        <v>9.5399999999999991</v>
      </c>
      <c r="R25" s="81">
        <v>9089</v>
      </c>
      <c r="S25" s="72">
        <v>38.056399999999996</v>
      </c>
      <c r="T25" s="53">
        <v>10.57</v>
      </c>
      <c r="U25" s="51"/>
      <c r="V25" s="52"/>
      <c r="W25" s="82"/>
      <c r="X25" s="77"/>
      <c r="Y25" s="34"/>
      <c r="Z25" s="54" t="s">
        <v>40</v>
      </c>
      <c r="AA25" s="54" t="s">
        <v>41</v>
      </c>
      <c r="AB25" s="55" t="s">
        <v>42</v>
      </c>
      <c r="AC25" s="56">
        <f t="shared" si="0"/>
        <v>0</v>
      </c>
      <c r="AD25" s="57" t="str">
        <f t="shared" si="1"/>
        <v xml:space="preserve"> </v>
      </c>
      <c r="AE25" s="58"/>
      <c r="AF25" s="58"/>
      <c r="AG25" s="58"/>
    </row>
    <row r="26" spans="1:33" s="59" customFormat="1" x14ac:dyDescent="0.25">
      <c r="A26" s="41">
        <v>16</v>
      </c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45"/>
      <c r="O26" s="71">
        <v>8206</v>
      </c>
      <c r="P26" s="72">
        <v>34.357599999999998</v>
      </c>
      <c r="Q26" s="53">
        <v>9.5399999999999991</v>
      </c>
      <c r="R26" s="81">
        <v>9089</v>
      </c>
      <c r="S26" s="72">
        <v>38.056399999999996</v>
      </c>
      <c r="T26" s="53">
        <v>10.57</v>
      </c>
      <c r="U26" s="51"/>
      <c r="V26" s="52"/>
      <c r="W26" s="82"/>
      <c r="X26" s="77"/>
      <c r="Y26" s="34"/>
      <c r="Z26" s="54"/>
      <c r="AA26" s="54"/>
      <c r="AB26" s="55"/>
      <c r="AC26" s="56">
        <f t="shared" si="0"/>
        <v>0</v>
      </c>
      <c r="AD26" s="57" t="str">
        <f t="shared" si="1"/>
        <v xml:space="preserve"> </v>
      </c>
      <c r="AE26" s="58"/>
      <c r="AF26" s="58"/>
      <c r="AG26" s="58"/>
    </row>
    <row r="27" spans="1:33" s="59" customFormat="1" x14ac:dyDescent="0.25">
      <c r="A27" s="41">
        <v>17</v>
      </c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45"/>
      <c r="O27" s="71">
        <v>8206</v>
      </c>
      <c r="P27" s="72">
        <v>34.357599999999998</v>
      </c>
      <c r="Q27" s="53">
        <v>9.5399999999999991</v>
      </c>
      <c r="R27" s="81">
        <v>9089</v>
      </c>
      <c r="S27" s="72">
        <v>38.056399999999996</v>
      </c>
      <c r="T27" s="53">
        <v>10.57</v>
      </c>
      <c r="U27" s="51"/>
      <c r="V27" s="52"/>
      <c r="W27" s="82"/>
      <c r="X27" s="77"/>
      <c r="Y27" s="34"/>
      <c r="Z27" s="54"/>
      <c r="AA27" s="54"/>
      <c r="AB27" s="55"/>
      <c r="AC27" s="56">
        <f t="shared" si="0"/>
        <v>0</v>
      </c>
      <c r="AD27" s="57" t="str">
        <f t="shared" si="1"/>
        <v xml:space="preserve"> </v>
      </c>
      <c r="AE27" s="58"/>
      <c r="AF27" s="58"/>
      <c r="AG27" s="58"/>
    </row>
    <row r="28" spans="1:33" s="59" customFormat="1" x14ac:dyDescent="0.25">
      <c r="A28" s="41">
        <v>18</v>
      </c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/>
      <c r="N28" s="45"/>
      <c r="O28" s="71">
        <v>8206</v>
      </c>
      <c r="P28" s="72">
        <v>34.357599999999998</v>
      </c>
      <c r="Q28" s="53">
        <v>9.5399999999999991</v>
      </c>
      <c r="R28" s="81">
        <v>9089</v>
      </c>
      <c r="S28" s="72">
        <v>38.056399999999996</v>
      </c>
      <c r="T28" s="53">
        <v>10.57</v>
      </c>
      <c r="U28" s="51"/>
      <c r="V28" s="52"/>
      <c r="W28" s="82"/>
      <c r="X28" s="77"/>
      <c r="Y28" s="34"/>
      <c r="Z28" s="54"/>
      <c r="AA28" s="54"/>
      <c r="AB28" s="55"/>
      <c r="AC28" s="56">
        <f t="shared" si="0"/>
        <v>0</v>
      </c>
      <c r="AD28" s="57" t="str">
        <f t="shared" si="1"/>
        <v xml:space="preserve"> </v>
      </c>
      <c r="AE28" s="58"/>
      <c r="AF28" s="58"/>
      <c r="AG28" s="58"/>
    </row>
    <row r="29" spans="1:33" s="59" customFormat="1" x14ac:dyDescent="0.25">
      <c r="A29" s="60">
        <v>19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  <c r="N29" s="45"/>
      <c r="O29" s="71">
        <v>8206</v>
      </c>
      <c r="P29" s="72">
        <v>34.357599999999998</v>
      </c>
      <c r="Q29" s="53">
        <v>9.5399999999999991</v>
      </c>
      <c r="R29" s="81">
        <v>9089</v>
      </c>
      <c r="S29" s="72">
        <v>38.056399999999996</v>
      </c>
      <c r="T29" s="53">
        <v>10.57</v>
      </c>
      <c r="U29" s="51"/>
      <c r="V29" s="52"/>
      <c r="W29" s="82"/>
      <c r="X29" s="77"/>
      <c r="Y29" s="34"/>
      <c r="Z29" s="35"/>
      <c r="AA29" s="35"/>
      <c r="AB29" s="36"/>
      <c r="AC29" s="56">
        <f t="shared" si="0"/>
        <v>0</v>
      </c>
      <c r="AD29" s="57" t="str">
        <f t="shared" si="1"/>
        <v xml:space="preserve"> </v>
      </c>
      <c r="AE29" s="58"/>
      <c r="AF29" s="58"/>
      <c r="AG29" s="58"/>
    </row>
    <row r="30" spans="1:33" s="59" customFormat="1" x14ac:dyDescent="0.25">
      <c r="A30" s="41">
        <v>20</v>
      </c>
      <c r="B30" s="62">
        <v>89.531899999999993</v>
      </c>
      <c r="C30" s="62">
        <v>5.1147</v>
      </c>
      <c r="D30" s="62">
        <v>1.0729</v>
      </c>
      <c r="E30" s="62">
        <v>0.1104</v>
      </c>
      <c r="F30" s="62">
        <v>0.16739999999999999</v>
      </c>
      <c r="G30" s="62">
        <v>9.1000000000000004E-3</v>
      </c>
      <c r="H30" s="62">
        <v>4.2200000000000001E-2</v>
      </c>
      <c r="I30" s="62">
        <v>3.5200000000000002E-2</v>
      </c>
      <c r="J30" s="62">
        <v>2.9000000000000001E-2</v>
      </c>
      <c r="K30" s="62">
        <v>7.1999999999999998E-3</v>
      </c>
      <c r="L30" s="62">
        <v>1.671</v>
      </c>
      <c r="M30" s="63">
        <v>2.2090000000000001</v>
      </c>
      <c r="N30" s="64">
        <v>0.75270000000000004</v>
      </c>
      <c r="O30" s="65">
        <v>8209</v>
      </c>
      <c r="P30" s="66">
        <v>34.372</v>
      </c>
      <c r="Q30" s="67">
        <v>9.5500000000000007</v>
      </c>
      <c r="R30" s="75">
        <v>9093</v>
      </c>
      <c r="S30" s="66">
        <v>38.071899999999999</v>
      </c>
      <c r="T30" s="67">
        <v>10.58</v>
      </c>
      <c r="U30" s="69">
        <v>11502</v>
      </c>
      <c r="V30" s="70">
        <v>48.158900000000003</v>
      </c>
      <c r="W30" s="76">
        <v>13.38</v>
      </c>
      <c r="X30" s="86">
        <v>-16.600000000000001</v>
      </c>
      <c r="Y30" s="87">
        <v>-14.1</v>
      </c>
      <c r="Z30" s="54"/>
      <c r="AA30" s="54"/>
      <c r="AB30" s="55"/>
      <c r="AC30" s="56">
        <f t="shared" si="0"/>
        <v>100</v>
      </c>
      <c r="AD30" s="57" t="str">
        <f>IF(AC30=100,"ОК"," ")</f>
        <v>ОК</v>
      </c>
      <c r="AE30" s="58"/>
      <c r="AF30" s="58"/>
      <c r="AG30" s="58"/>
    </row>
    <row r="31" spans="1:33" s="59" customFormat="1" x14ac:dyDescent="0.25">
      <c r="A31" s="60">
        <v>21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0"/>
      <c r="N31" s="88"/>
      <c r="O31" s="71">
        <v>8209</v>
      </c>
      <c r="P31" s="72">
        <v>34.372</v>
      </c>
      <c r="Q31" s="53">
        <v>9.5500000000000007</v>
      </c>
      <c r="R31" s="81">
        <v>9093</v>
      </c>
      <c r="S31" s="72">
        <v>38.071899999999999</v>
      </c>
      <c r="T31" s="53">
        <v>10.58</v>
      </c>
      <c r="U31" s="89"/>
      <c r="V31" s="90"/>
      <c r="W31" s="91"/>
      <c r="X31" s="86"/>
      <c r="Y31" s="87"/>
      <c r="Z31" s="35"/>
      <c r="AA31" s="35"/>
      <c r="AB31" s="36"/>
      <c r="AC31" s="56">
        <f t="shared" si="0"/>
        <v>0</v>
      </c>
      <c r="AD31" s="57" t="str">
        <f t="shared" si="1"/>
        <v xml:space="preserve"> </v>
      </c>
      <c r="AE31" s="58"/>
      <c r="AF31" s="58"/>
      <c r="AG31" s="58"/>
    </row>
    <row r="32" spans="1:33" s="59" customFormat="1" x14ac:dyDescent="0.25">
      <c r="A32" s="41">
        <v>22</v>
      </c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92"/>
      <c r="O32" s="71">
        <v>8209</v>
      </c>
      <c r="P32" s="72">
        <v>34.372</v>
      </c>
      <c r="Q32" s="53">
        <v>9.5500000000000007</v>
      </c>
      <c r="R32" s="81">
        <v>9093</v>
      </c>
      <c r="S32" s="72">
        <v>38.071899999999999</v>
      </c>
      <c r="T32" s="53">
        <v>10.58</v>
      </c>
      <c r="U32" s="93"/>
      <c r="V32" s="94"/>
      <c r="W32" s="95"/>
      <c r="X32" s="86"/>
      <c r="Y32" s="87"/>
      <c r="Z32" s="96"/>
      <c r="AA32" s="96"/>
      <c r="AB32" s="97"/>
      <c r="AC32" s="56">
        <f t="shared" si="0"/>
        <v>0</v>
      </c>
      <c r="AD32" s="57" t="str">
        <f t="shared" si="1"/>
        <v xml:space="preserve"> </v>
      </c>
      <c r="AE32" s="58"/>
      <c r="AF32" s="58"/>
      <c r="AG32" s="58"/>
    </row>
    <row r="33" spans="1:33" s="59" customFormat="1" x14ac:dyDescent="0.25">
      <c r="A33" s="41">
        <v>23</v>
      </c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  <c r="N33" s="92"/>
      <c r="O33" s="71">
        <v>8209</v>
      </c>
      <c r="P33" s="72">
        <v>34.372</v>
      </c>
      <c r="Q33" s="53">
        <v>9.5500000000000007</v>
      </c>
      <c r="R33" s="81">
        <v>9093</v>
      </c>
      <c r="S33" s="72">
        <v>38.071899999999999</v>
      </c>
      <c r="T33" s="53">
        <v>10.58</v>
      </c>
      <c r="U33" s="93"/>
      <c r="V33" s="94"/>
      <c r="W33" s="95"/>
      <c r="X33" s="86"/>
      <c r="Y33" s="87"/>
      <c r="Z33" s="54"/>
      <c r="AA33" s="54"/>
      <c r="AB33" s="55"/>
      <c r="AC33" s="56">
        <f t="shared" si="0"/>
        <v>0</v>
      </c>
      <c r="AD33" s="57" t="str">
        <f>IF(AC33=100,"ОК"," ")</f>
        <v xml:space="preserve"> </v>
      </c>
      <c r="AE33" s="58"/>
      <c r="AF33" s="58"/>
      <c r="AG33" s="58"/>
    </row>
    <row r="34" spans="1:33" s="59" customFormat="1" x14ac:dyDescent="0.25">
      <c r="A34" s="41">
        <v>24</v>
      </c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5"/>
      <c r="N34" s="92"/>
      <c r="O34" s="71">
        <v>8209</v>
      </c>
      <c r="P34" s="72">
        <v>34.372</v>
      </c>
      <c r="Q34" s="53">
        <v>9.5500000000000007</v>
      </c>
      <c r="R34" s="81">
        <v>9093</v>
      </c>
      <c r="S34" s="72">
        <v>38.071899999999999</v>
      </c>
      <c r="T34" s="53">
        <v>10.58</v>
      </c>
      <c r="U34" s="93"/>
      <c r="V34" s="94"/>
      <c r="W34" s="95"/>
      <c r="X34" s="86"/>
      <c r="Y34" s="87"/>
      <c r="Z34" s="54"/>
      <c r="AA34" s="54"/>
      <c r="AB34" s="55"/>
      <c r="AC34" s="56">
        <f t="shared" si="0"/>
        <v>0</v>
      </c>
      <c r="AD34" s="57" t="str">
        <f t="shared" si="1"/>
        <v xml:space="preserve"> </v>
      </c>
      <c r="AE34" s="58"/>
      <c r="AF34" s="58"/>
      <c r="AG34" s="58"/>
    </row>
    <row r="35" spans="1:33" s="59" customFormat="1" x14ac:dyDescent="0.25">
      <c r="A35" s="41">
        <v>25</v>
      </c>
      <c r="B35" s="9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5"/>
      <c r="N35" s="92"/>
      <c r="O35" s="71">
        <v>8209</v>
      </c>
      <c r="P35" s="72">
        <v>34.372</v>
      </c>
      <c r="Q35" s="53">
        <v>9.5500000000000007</v>
      </c>
      <c r="R35" s="81">
        <v>9093</v>
      </c>
      <c r="S35" s="72">
        <v>38.071899999999999</v>
      </c>
      <c r="T35" s="53">
        <v>10.58</v>
      </c>
      <c r="U35" s="93"/>
      <c r="V35" s="94"/>
      <c r="W35" s="95"/>
      <c r="X35" s="86"/>
      <c r="Y35" s="87"/>
      <c r="Z35" s="96"/>
      <c r="AA35" s="96"/>
      <c r="AB35" s="97"/>
      <c r="AC35" s="56">
        <f t="shared" si="0"/>
        <v>0</v>
      </c>
      <c r="AD35" s="57" t="str">
        <f t="shared" si="1"/>
        <v xml:space="preserve"> </v>
      </c>
      <c r="AE35" s="58"/>
      <c r="AF35" s="58"/>
      <c r="AG35" s="58"/>
    </row>
    <row r="36" spans="1:33" s="59" customFormat="1" x14ac:dyDescent="0.25">
      <c r="A36" s="60">
        <v>26</v>
      </c>
      <c r="B36" s="9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80"/>
      <c r="N36" s="88"/>
      <c r="O36" s="71">
        <v>8209</v>
      </c>
      <c r="P36" s="72">
        <v>34.372</v>
      </c>
      <c r="Q36" s="53">
        <v>9.5500000000000007</v>
      </c>
      <c r="R36" s="81">
        <v>9093</v>
      </c>
      <c r="S36" s="72">
        <v>38.071899999999999</v>
      </c>
      <c r="T36" s="53">
        <v>10.58</v>
      </c>
      <c r="U36" s="89"/>
      <c r="V36" s="90"/>
      <c r="W36" s="91"/>
      <c r="X36" s="86"/>
      <c r="Y36" s="87"/>
      <c r="Z36" s="35"/>
      <c r="AA36" s="35"/>
      <c r="AB36" s="36"/>
      <c r="AC36" s="56">
        <f t="shared" si="0"/>
        <v>0</v>
      </c>
      <c r="AD36" s="57" t="str">
        <f t="shared" si="1"/>
        <v xml:space="preserve"> </v>
      </c>
      <c r="AE36" s="58"/>
      <c r="AF36" s="58"/>
      <c r="AG36" s="58"/>
    </row>
    <row r="37" spans="1:33" s="59" customFormat="1" x14ac:dyDescent="0.25">
      <c r="A37" s="41">
        <v>27</v>
      </c>
      <c r="B37" s="100">
        <v>89.793999999999997</v>
      </c>
      <c r="C37" s="101">
        <v>4.9572000000000003</v>
      </c>
      <c r="D37" s="101">
        <v>1.0390999999999999</v>
      </c>
      <c r="E37" s="101">
        <v>0.1124</v>
      </c>
      <c r="F37" s="101">
        <v>0.1671</v>
      </c>
      <c r="G37" s="101">
        <v>2.8E-3</v>
      </c>
      <c r="H37" s="101">
        <v>4.7300000000000002E-2</v>
      </c>
      <c r="I37" s="101">
        <v>3.9199999999999999E-2</v>
      </c>
      <c r="J37" s="101">
        <v>5.33E-2</v>
      </c>
      <c r="K37" s="101">
        <v>8.0000000000000002E-3</v>
      </c>
      <c r="L37" s="101">
        <v>1.6976</v>
      </c>
      <c r="M37" s="102">
        <v>2.0817999999999999</v>
      </c>
      <c r="N37" s="103">
        <v>0.75090000000000001</v>
      </c>
      <c r="O37" s="65">
        <v>8212</v>
      </c>
      <c r="P37" s="66">
        <v>34.382199999999997</v>
      </c>
      <c r="Q37" s="67">
        <v>9.5500000000000007</v>
      </c>
      <c r="R37" s="75">
        <v>9096</v>
      </c>
      <c r="S37" s="66">
        <v>38.084099999999999</v>
      </c>
      <c r="T37" s="67">
        <v>10.58</v>
      </c>
      <c r="U37" s="104">
        <v>11520</v>
      </c>
      <c r="V37" s="105">
        <v>48.233899999999998</v>
      </c>
      <c r="W37" s="106">
        <v>13.4</v>
      </c>
      <c r="X37" s="86">
        <v>-15.9</v>
      </c>
      <c r="Y37" s="87">
        <v>-15.1</v>
      </c>
      <c r="Z37" s="54"/>
      <c r="AA37" s="54"/>
      <c r="AB37" s="55"/>
      <c r="AC37" s="56">
        <f t="shared" si="0"/>
        <v>99.999799999999979</v>
      </c>
      <c r="AD37" s="57" t="str">
        <f t="shared" si="1"/>
        <v xml:space="preserve"> </v>
      </c>
      <c r="AE37" s="58"/>
      <c r="AF37" s="58"/>
      <c r="AG37" s="58"/>
    </row>
    <row r="38" spans="1:33" s="59" customFormat="1" x14ac:dyDescent="0.25">
      <c r="A38" s="60">
        <v>28</v>
      </c>
      <c r="B38" s="9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80"/>
      <c r="N38" s="88"/>
      <c r="O38" s="71">
        <v>8212</v>
      </c>
      <c r="P38" s="72">
        <v>34.382199999999997</v>
      </c>
      <c r="Q38" s="53">
        <v>9.5500000000000007</v>
      </c>
      <c r="R38" s="81">
        <v>9096</v>
      </c>
      <c r="S38" s="72">
        <v>38.084099999999999</v>
      </c>
      <c r="T38" s="53">
        <v>10.58</v>
      </c>
      <c r="U38" s="89"/>
      <c r="V38" s="90"/>
      <c r="W38" s="91"/>
      <c r="X38" s="86"/>
      <c r="Y38" s="87"/>
      <c r="Z38" s="35"/>
      <c r="AA38" s="35"/>
      <c r="AB38" s="36"/>
      <c r="AC38" s="56">
        <f t="shared" si="0"/>
        <v>0</v>
      </c>
      <c r="AD38" s="57" t="str">
        <f t="shared" si="1"/>
        <v xml:space="preserve"> </v>
      </c>
      <c r="AE38" s="58"/>
      <c r="AF38" s="58"/>
      <c r="AG38" s="58"/>
    </row>
    <row r="39" spans="1:33" s="59" customFormat="1" x14ac:dyDescent="0.25">
      <c r="A39" s="41">
        <v>29</v>
      </c>
      <c r="B39" s="98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5"/>
      <c r="N39" s="92"/>
      <c r="O39" s="71">
        <v>8212</v>
      </c>
      <c r="P39" s="72">
        <v>34.382199999999997</v>
      </c>
      <c r="Q39" s="53">
        <v>9.5500000000000007</v>
      </c>
      <c r="R39" s="81">
        <v>9096</v>
      </c>
      <c r="S39" s="72">
        <v>38.084099999999999</v>
      </c>
      <c r="T39" s="53">
        <v>10.58</v>
      </c>
      <c r="U39" s="93"/>
      <c r="V39" s="94"/>
      <c r="W39" s="95"/>
      <c r="X39" s="86"/>
      <c r="Y39" s="87"/>
      <c r="Z39" s="54"/>
      <c r="AA39" s="54"/>
      <c r="AB39" s="55"/>
      <c r="AC39" s="56">
        <f t="shared" si="0"/>
        <v>0</v>
      </c>
      <c r="AD39" s="57" t="str">
        <f t="shared" si="1"/>
        <v xml:space="preserve"> </v>
      </c>
      <c r="AE39" s="58"/>
      <c r="AF39" s="58"/>
      <c r="AG39" s="58"/>
    </row>
    <row r="40" spans="1:33" s="59" customFormat="1" x14ac:dyDescent="0.25">
      <c r="A40" s="107">
        <v>30</v>
      </c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11"/>
      <c r="O40" s="71">
        <v>8212</v>
      </c>
      <c r="P40" s="72">
        <v>34.382199999999997</v>
      </c>
      <c r="Q40" s="53">
        <v>9.5500000000000007</v>
      </c>
      <c r="R40" s="81">
        <v>9096</v>
      </c>
      <c r="S40" s="72">
        <v>38.084099999999999</v>
      </c>
      <c r="T40" s="53">
        <v>10.58</v>
      </c>
      <c r="U40" s="112"/>
      <c r="V40" s="113"/>
      <c r="W40" s="114"/>
      <c r="X40" s="86"/>
      <c r="Y40" s="87"/>
      <c r="Z40" s="115"/>
      <c r="AA40" s="115"/>
      <c r="AB40" s="116"/>
      <c r="AC40" s="56">
        <f t="shared" si="0"/>
        <v>0</v>
      </c>
      <c r="AD40" s="57"/>
      <c r="AE40" s="58"/>
      <c r="AF40" s="58"/>
      <c r="AG40" s="58"/>
    </row>
    <row r="41" spans="1:33" s="59" customFormat="1" ht="15.75" thickBot="1" x14ac:dyDescent="0.3">
      <c r="A41" s="117">
        <v>31</v>
      </c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  <c r="N41" s="121"/>
      <c r="O41" s="122">
        <v>8212</v>
      </c>
      <c r="P41" s="72">
        <v>34.382199999999997</v>
      </c>
      <c r="Q41" s="53">
        <v>9.5500000000000007</v>
      </c>
      <c r="R41" s="81">
        <v>9096</v>
      </c>
      <c r="S41" s="72">
        <v>38.084099999999999</v>
      </c>
      <c r="T41" s="53">
        <v>10.58</v>
      </c>
      <c r="U41" s="123"/>
      <c r="V41" s="124"/>
      <c r="W41" s="125"/>
      <c r="X41" s="126"/>
      <c r="Y41" s="87"/>
      <c r="Z41" s="127"/>
      <c r="AA41" s="127"/>
      <c r="AB41" s="128"/>
      <c r="AC41" s="56">
        <f t="shared" si="0"/>
        <v>0</v>
      </c>
      <c r="AD41" s="57" t="str">
        <f t="shared" si="1"/>
        <v xml:space="preserve"> </v>
      </c>
      <c r="AE41" s="58"/>
      <c r="AF41" s="58"/>
      <c r="AG41" s="58"/>
    </row>
    <row r="42" spans="1:33" ht="15" customHeight="1" thickBot="1" x14ac:dyDescent="0.3">
      <c r="A42" s="203" t="s">
        <v>43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5"/>
      <c r="O42" s="206">
        <f>SUMPRODUCT(O11:O41,'[1] розрахунок'!D175:D205)/'[1] розрахунок'!D206</f>
        <v>8206.2614928113617</v>
      </c>
      <c r="P42" s="178">
        <f>SUMPRODUCT(P11:P41,'[1] розрахунок'!D175:D205)/'[1] розрахунок'!D206</f>
        <v>34.359743049725495</v>
      </c>
      <c r="Q42" s="180">
        <f>SUMPRODUCT(Q11:Q41,'[1] розрахунок'!D175:D205)/'[1] розрахунок'!D206</f>
        <v>9.5440158897630827</v>
      </c>
      <c r="R42" s="206">
        <f>SUMPRODUCT(R11:R41,'[1] розрахунок'!D175:D205)/'[1] розрахунок'!D206</f>
        <v>9089.7897500293984</v>
      </c>
      <c r="S42" s="178">
        <f>SUMPRODUCT(S11:S41,'[1] розрахунок'!D175:D205)/'[1] розрахунок'!D206</f>
        <v>38.058971771316429</v>
      </c>
      <c r="T42" s="180">
        <f>SUMPRODUCT(T11:T41,'[1] розрахунок'!D175:D205)/'[1] розрахунок'!D206</f>
        <v>10.573085450224337</v>
      </c>
      <c r="U42" s="182"/>
      <c r="V42" s="183"/>
      <c r="W42" s="183"/>
      <c r="X42" s="183"/>
      <c r="Y42" s="183"/>
      <c r="Z42" s="183"/>
      <c r="AA42" s="183"/>
      <c r="AB42" s="184"/>
      <c r="AC42" s="129"/>
      <c r="AD42" s="130"/>
      <c r="AE42" s="131"/>
      <c r="AF42" s="131"/>
      <c r="AG42" s="131"/>
    </row>
    <row r="43" spans="1:33" ht="19.5" customHeight="1" thickBot="1" x14ac:dyDescent="0.3">
      <c r="A43" s="6"/>
      <c r="B43" s="132"/>
      <c r="C43" s="132"/>
      <c r="D43" s="132"/>
      <c r="E43" s="132"/>
      <c r="F43" s="132"/>
      <c r="G43" s="132"/>
      <c r="H43" s="185" t="s">
        <v>44</v>
      </c>
      <c r="I43" s="186"/>
      <c r="J43" s="186"/>
      <c r="K43" s="186"/>
      <c r="L43" s="186"/>
      <c r="M43" s="186"/>
      <c r="N43" s="187"/>
      <c r="O43" s="207"/>
      <c r="P43" s="179"/>
      <c r="Q43" s="181"/>
      <c r="R43" s="207"/>
      <c r="S43" s="179"/>
      <c r="T43" s="181"/>
      <c r="U43" s="188"/>
      <c r="V43" s="189"/>
      <c r="W43" s="189"/>
      <c r="X43" s="189"/>
      <c r="Y43" s="189"/>
      <c r="Z43" s="189"/>
      <c r="AA43" s="189"/>
      <c r="AB43" s="190"/>
    </row>
    <row r="44" spans="1:33" ht="22.5" customHeight="1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91"/>
      <c r="V44" s="191"/>
      <c r="W44" s="191"/>
      <c r="X44" s="191"/>
      <c r="Y44" s="191"/>
      <c r="Z44" s="191"/>
      <c r="AA44" s="191"/>
      <c r="AB44" s="192"/>
    </row>
    <row r="45" spans="1:33" ht="22.5" customHeight="1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33"/>
      <c r="V45" s="133"/>
      <c r="W45" s="133"/>
      <c r="X45" s="133"/>
      <c r="Y45" s="133"/>
      <c r="Z45" s="133"/>
      <c r="AA45" s="133"/>
      <c r="AB45" s="134"/>
    </row>
    <row r="46" spans="1:33" s="142" customFormat="1" ht="14.1" customHeight="1" x14ac:dyDescent="0.25">
      <c r="A46" s="135"/>
      <c r="B46" s="136" t="s">
        <v>45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75" t="s">
        <v>46</v>
      </c>
      <c r="N46" s="175"/>
      <c r="O46" s="175"/>
      <c r="P46" s="138"/>
      <c r="Q46" s="137"/>
      <c r="R46" s="176">
        <f>[1]Додаток!F1</f>
        <v>42828</v>
      </c>
      <c r="S46" s="176"/>
      <c r="T46" s="176"/>
      <c r="U46" s="139"/>
      <c r="V46" s="139"/>
      <c r="W46" s="139"/>
      <c r="X46" s="139"/>
      <c r="Y46" s="139"/>
      <c r="Z46" s="139"/>
      <c r="AA46" s="139"/>
      <c r="AB46" s="140"/>
      <c r="AC46" s="141"/>
      <c r="AE46" s="143"/>
    </row>
    <row r="47" spans="1:33" s="142" customFormat="1" ht="7.5" customHeight="1" x14ac:dyDescent="0.25">
      <c r="A47" s="135"/>
      <c r="B47" s="144"/>
      <c r="C47" s="145" t="s">
        <v>47</v>
      </c>
      <c r="D47" s="146"/>
      <c r="E47" s="147"/>
      <c r="F47" s="147"/>
      <c r="G47" s="147"/>
      <c r="H47" s="147"/>
      <c r="I47" s="147"/>
      <c r="J47" s="147"/>
      <c r="K47" s="145" t="s">
        <v>48</v>
      </c>
      <c r="L47" s="148"/>
      <c r="M47" s="149"/>
      <c r="N47" s="145" t="s">
        <v>49</v>
      </c>
      <c r="O47" s="149"/>
      <c r="P47" s="149"/>
      <c r="Q47" s="148"/>
      <c r="R47" s="177" t="s">
        <v>50</v>
      </c>
      <c r="S47" s="177"/>
      <c r="T47" s="177"/>
      <c r="U47" s="139"/>
      <c r="V47" s="139"/>
      <c r="W47" s="139"/>
      <c r="X47" s="139"/>
      <c r="Y47" s="139"/>
      <c r="Z47" s="139"/>
      <c r="AA47" s="139"/>
      <c r="AB47" s="140"/>
      <c r="AC47" s="141"/>
      <c r="AE47" s="143"/>
    </row>
    <row r="48" spans="1:33" s="142" customFormat="1" ht="14.1" customHeight="1" x14ac:dyDescent="0.25">
      <c r="A48" s="135"/>
      <c r="B48" s="136" t="s">
        <v>51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75" t="s">
        <v>52</v>
      </c>
      <c r="N48" s="175"/>
      <c r="O48" s="175"/>
      <c r="P48" s="138"/>
      <c r="Q48" s="137"/>
      <c r="R48" s="176">
        <f>R46</f>
        <v>42828</v>
      </c>
      <c r="S48" s="176"/>
      <c r="T48" s="176"/>
      <c r="U48" s="150"/>
      <c r="V48" s="150"/>
      <c r="W48" s="150"/>
      <c r="X48" s="150"/>
      <c r="Y48" s="150"/>
      <c r="Z48" s="150"/>
      <c r="AA48" s="150"/>
      <c r="AB48" s="151"/>
      <c r="AC48" s="141"/>
      <c r="AE48" s="143"/>
    </row>
    <row r="49" spans="1:31" s="142" customFormat="1" ht="7.5" customHeight="1" x14ac:dyDescent="0.25">
      <c r="A49" s="135"/>
      <c r="B49" s="7"/>
      <c r="C49" s="145" t="s">
        <v>53</v>
      </c>
      <c r="D49" s="147"/>
      <c r="E49" s="146"/>
      <c r="F49" s="147"/>
      <c r="G49" s="147"/>
      <c r="H49" s="147"/>
      <c r="I49" s="147"/>
      <c r="J49" s="147"/>
      <c r="K49" s="145" t="s">
        <v>48</v>
      </c>
      <c r="L49" s="148"/>
      <c r="M49" s="149"/>
      <c r="N49" s="145" t="s">
        <v>49</v>
      </c>
      <c r="O49" s="149"/>
      <c r="P49" s="149"/>
      <c r="Q49" s="148"/>
      <c r="R49" s="177" t="s">
        <v>50</v>
      </c>
      <c r="S49" s="177"/>
      <c r="T49" s="177"/>
      <c r="U49" s="150"/>
      <c r="V49" s="150"/>
      <c r="W49" s="150"/>
      <c r="X49" s="150"/>
      <c r="Y49" s="150"/>
      <c r="Z49" s="150"/>
      <c r="AA49" s="150"/>
      <c r="AB49" s="151"/>
      <c r="AC49" s="141"/>
      <c r="AE49" s="143"/>
    </row>
    <row r="50" spans="1:31" s="142" customFormat="1" ht="14.1" customHeight="1" x14ac:dyDescent="0.25">
      <c r="A50" s="135"/>
      <c r="B50" s="136" t="s">
        <v>54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75" t="s">
        <v>55</v>
      </c>
      <c r="N50" s="175"/>
      <c r="O50" s="175"/>
      <c r="P50" s="138"/>
      <c r="Q50" s="138"/>
      <c r="R50" s="176">
        <f>R46</f>
        <v>42828</v>
      </c>
      <c r="S50" s="176"/>
      <c r="T50" s="176"/>
      <c r="U50" s="150"/>
      <c r="V50" s="150"/>
      <c r="W50" s="150"/>
      <c r="X50" s="150"/>
      <c r="Y50" s="150"/>
      <c r="Z50" s="150"/>
      <c r="AA50" s="150"/>
      <c r="AB50" s="151"/>
      <c r="AC50" s="141"/>
      <c r="AE50" s="143"/>
    </row>
    <row r="51" spans="1:31" s="142" customFormat="1" ht="6.75" customHeight="1" x14ac:dyDescent="0.25">
      <c r="A51" s="135"/>
      <c r="B51" s="7"/>
      <c r="C51" s="145" t="s">
        <v>56</v>
      </c>
      <c r="D51" s="147"/>
      <c r="E51" s="146"/>
      <c r="F51" s="147"/>
      <c r="G51" s="147"/>
      <c r="H51" s="147"/>
      <c r="I51" s="147"/>
      <c r="J51" s="147"/>
      <c r="K51" s="145" t="s">
        <v>48</v>
      </c>
      <c r="L51" s="148"/>
      <c r="M51" s="149"/>
      <c r="N51" s="145" t="s">
        <v>49</v>
      </c>
      <c r="O51" s="149"/>
      <c r="P51" s="149"/>
      <c r="Q51" s="148"/>
      <c r="R51" s="177" t="s">
        <v>50</v>
      </c>
      <c r="S51" s="177"/>
      <c r="T51" s="177"/>
      <c r="U51" s="150"/>
      <c r="V51" s="150"/>
      <c r="W51" s="150"/>
      <c r="X51" s="150"/>
      <c r="Y51" s="150"/>
      <c r="Z51" s="150"/>
      <c r="AA51" s="150"/>
      <c r="AB51" s="151"/>
      <c r="AC51" s="141"/>
      <c r="AE51" s="143"/>
    </row>
    <row r="52" spans="1:31" ht="15.75" thickBot="1" x14ac:dyDescent="0.3">
      <c r="A52" s="152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4"/>
    </row>
  </sheetData>
  <mergeCells count="53">
    <mergeCell ref="V5:W5"/>
    <mergeCell ref="X5:Y5"/>
    <mergeCell ref="AA5:AB5"/>
    <mergeCell ref="G1:Y1"/>
    <mergeCell ref="Z1:AB1"/>
    <mergeCell ref="A2:D2"/>
    <mergeCell ref="E2:AA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F9:F10"/>
    <mergeCell ref="G9:G10"/>
    <mergeCell ref="U44:AB44"/>
    <mergeCell ref="L9:L10"/>
    <mergeCell ref="M9:M10"/>
    <mergeCell ref="O9:Q9"/>
    <mergeCell ref="R9:T9"/>
    <mergeCell ref="U9:W9"/>
    <mergeCell ref="A42:N42"/>
    <mergeCell ref="O42:O43"/>
    <mergeCell ref="P42:P43"/>
    <mergeCell ref="Q42:Q43"/>
    <mergeCell ref="R42:R43"/>
    <mergeCell ref="AA7:AA10"/>
    <mergeCell ref="AB7:AB10"/>
    <mergeCell ref="N8:N10"/>
    <mergeCell ref="O8:W8"/>
    <mergeCell ref="B9:B10"/>
    <mergeCell ref="S42:S43"/>
    <mergeCell ref="T42:T43"/>
    <mergeCell ref="U42:AB42"/>
    <mergeCell ref="H43:N43"/>
    <mergeCell ref="U43:AB43"/>
    <mergeCell ref="M50:O50"/>
    <mergeCell ref="R50:T50"/>
    <mergeCell ref="R51:T51"/>
    <mergeCell ref="M46:O46"/>
    <mergeCell ref="R46:T46"/>
    <mergeCell ref="R47:T47"/>
    <mergeCell ref="M48:O48"/>
    <mergeCell ref="R48:T48"/>
    <mergeCell ref="R49:T4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view="pageBreakPreview" zoomScaleNormal="80" zoomScaleSheetLayoutView="100" workbookViewId="0">
      <selection activeCell="C24" sqref="C24"/>
    </sheetView>
  </sheetViews>
  <sheetFormatPr defaultRowHeight="14.25" x14ac:dyDescent="0.2"/>
  <cols>
    <col min="1" max="1" width="17.85546875" style="155" customWidth="1"/>
    <col min="2" max="2" width="38.5703125" style="155" customWidth="1"/>
    <col min="3" max="3" width="21.140625" style="155" customWidth="1"/>
    <col min="4" max="4" width="21.42578125" style="155" customWidth="1"/>
    <col min="5" max="5" width="22" style="155" customWidth="1"/>
    <col min="6" max="14" width="12.7109375" style="155" customWidth="1"/>
    <col min="15" max="15" width="20.140625" style="155" customWidth="1"/>
    <col min="16" max="16384" width="9.140625" style="155"/>
  </cols>
  <sheetData>
    <row r="1" spans="1:30" ht="15" x14ac:dyDescent="0.2">
      <c r="A1" s="244"/>
      <c r="B1" s="244"/>
    </row>
    <row r="2" spans="1:30" ht="15" x14ac:dyDescent="0.25">
      <c r="A2" s="156" t="s">
        <v>57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4" spans="1:30" ht="15" thickBot="1" x14ac:dyDescent="0.25"/>
    <row r="5" spans="1:30" ht="15" x14ac:dyDescent="0.2">
      <c r="A5" s="245" t="s">
        <v>58</v>
      </c>
      <c r="B5" s="245" t="s">
        <v>59</v>
      </c>
      <c r="C5" s="247" t="s">
        <v>60</v>
      </c>
      <c r="D5" s="248"/>
      <c r="E5" s="249"/>
    </row>
    <row r="6" spans="1:30" ht="15.75" thickBot="1" x14ac:dyDescent="0.25">
      <c r="A6" s="246"/>
      <c r="B6" s="246"/>
      <c r="C6" s="157" t="s">
        <v>61</v>
      </c>
      <c r="D6" s="158" t="s">
        <v>62</v>
      </c>
      <c r="E6" s="159" t="s">
        <v>63</v>
      </c>
    </row>
    <row r="7" spans="1:30" ht="30" customHeight="1" thickBot="1" x14ac:dyDescent="0.25">
      <c r="A7" s="160" t="s">
        <v>64</v>
      </c>
      <c r="B7" s="252" t="s">
        <v>65</v>
      </c>
      <c r="C7" s="161">
        <v>38.058971771316429</v>
      </c>
      <c r="D7" s="162">
        <v>9090.2293657946666</v>
      </c>
      <c r="E7" s="163">
        <v>10.571936603143453</v>
      </c>
    </row>
    <row r="8" spans="1:30" ht="45.75" customHeight="1" thickBot="1" x14ac:dyDescent="0.25">
      <c r="A8" s="250" t="s">
        <v>66</v>
      </c>
      <c r="B8" s="251"/>
      <c r="C8" s="164">
        <v>38.058971771316429</v>
      </c>
      <c r="D8" s="165">
        <v>9090.2293657946666</v>
      </c>
      <c r="E8" s="166">
        <v>10.571936603143453</v>
      </c>
    </row>
    <row r="11" spans="1:30" s="142" customFormat="1" ht="14.1" customHeight="1" x14ac:dyDescent="0.25">
      <c r="A11" s="253" t="s">
        <v>45</v>
      </c>
      <c r="B11" s="254"/>
      <c r="C11" s="254"/>
      <c r="D11" s="255" t="s">
        <v>46</v>
      </c>
      <c r="E11" s="256">
        <f>[1]Додаток!F1</f>
        <v>42828</v>
      </c>
      <c r="F11" s="167"/>
      <c r="G11" s="168"/>
      <c r="H11" s="168"/>
      <c r="I11" s="168"/>
      <c r="J11" s="168"/>
      <c r="K11" s="168"/>
      <c r="L11" s="169"/>
      <c r="M11" s="169"/>
      <c r="N11" s="169"/>
      <c r="O11" s="167"/>
      <c r="P11" s="168"/>
      <c r="Q11" s="169"/>
      <c r="R11" s="170"/>
      <c r="S11" s="170"/>
      <c r="T11" s="169"/>
      <c r="U11" s="150"/>
      <c r="V11" s="150"/>
      <c r="W11" s="150"/>
      <c r="X11" s="150"/>
      <c r="Y11" s="150"/>
      <c r="Z11" s="141"/>
      <c r="AA11" s="141"/>
      <c r="AB11" s="169"/>
      <c r="AC11" s="143"/>
      <c r="AD11" s="169"/>
    </row>
    <row r="12" spans="1:30" s="142" customFormat="1" ht="7.5" customHeight="1" x14ac:dyDescent="0.25">
      <c r="A12" s="257" t="s">
        <v>47</v>
      </c>
      <c r="B12" s="258"/>
      <c r="C12" s="257" t="s">
        <v>48</v>
      </c>
      <c r="D12" s="259" t="s">
        <v>49</v>
      </c>
      <c r="E12" s="260" t="s">
        <v>50</v>
      </c>
      <c r="F12" s="171"/>
      <c r="G12" s="172"/>
      <c r="H12" s="172"/>
      <c r="I12" s="172"/>
      <c r="J12" s="169"/>
      <c r="K12" s="173"/>
      <c r="L12" s="169"/>
      <c r="M12" s="169"/>
      <c r="N12" s="169"/>
      <c r="O12" s="171"/>
      <c r="P12" s="173"/>
      <c r="Q12" s="169"/>
      <c r="R12" s="145"/>
      <c r="S12" s="145"/>
      <c r="T12" s="169"/>
      <c r="U12" s="150"/>
      <c r="V12" s="150"/>
      <c r="W12" s="150"/>
      <c r="X12" s="150"/>
      <c r="Y12" s="150"/>
      <c r="Z12" s="141"/>
      <c r="AA12" s="141"/>
      <c r="AB12" s="169"/>
      <c r="AC12" s="143"/>
      <c r="AD12" s="169"/>
    </row>
    <row r="13" spans="1:30" s="142" customFormat="1" ht="14.1" customHeight="1" x14ac:dyDescent="0.25">
      <c r="A13" s="253" t="s">
        <v>51</v>
      </c>
      <c r="B13" s="254"/>
      <c r="C13" s="254"/>
      <c r="D13" s="255" t="s">
        <v>52</v>
      </c>
      <c r="E13" s="256">
        <f>E11</f>
        <v>42828</v>
      </c>
      <c r="F13" s="167"/>
      <c r="G13" s="168"/>
      <c r="H13" s="168"/>
      <c r="I13" s="168"/>
      <c r="J13" s="169"/>
      <c r="K13" s="168"/>
      <c r="L13" s="169"/>
      <c r="M13" s="169"/>
      <c r="N13" s="169"/>
      <c r="O13" s="167"/>
      <c r="P13" s="168"/>
      <c r="Q13" s="169"/>
      <c r="R13" s="170"/>
      <c r="S13" s="170"/>
      <c r="T13" s="169"/>
      <c r="U13" s="150"/>
      <c r="V13" s="150"/>
      <c r="W13" s="150"/>
      <c r="X13" s="150"/>
      <c r="Y13" s="150"/>
      <c r="Z13" s="141"/>
      <c r="AA13" s="141"/>
      <c r="AB13" s="169"/>
      <c r="AC13" s="143"/>
      <c r="AD13" s="169"/>
    </row>
    <row r="14" spans="1:30" s="142" customFormat="1" ht="7.5" customHeight="1" x14ac:dyDescent="0.25">
      <c r="A14" s="257" t="s">
        <v>53</v>
      </c>
      <c r="B14" s="258"/>
      <c r="C14" s="257" t="s">
        <v>48</v>
      </c>
      <c r="D14" s="259" t="s">
        <v>49</v>
      </c>
      <c r="E14" s="260" t="s">
        <v>50</v>
      </c>
      <c r="F14" s="171"/>
      <c r="G14" s="172"/>
      <c r="H14" s="172"/>
      <c r="I14" s="172"/>
      <c r="J14" s="169"/>
      <c r="K14" s="173"/>
      <c r="L14" s="169"/>
      <c r="M14" s="169"/>
      <c r="N14" s="169"/>
      <c r="O14" s="171"/>
      <c r="P14" s="173"/>
      <c r="Q14" s="169"/>
      <c r="R14" s="145"/>
      <c r="S14" s="145"/>
      <c r="T14" s="169"/>
      <c r="U14" s="150"/>
      <c r="V14" s="150"/>
      <c r="W14" s="150"/>
      <c r="X14" s="150"/>
      <c r="Y14" s="150"/>
      <c r="Z14" s="141"/>
      <c r="AA14" s="141"/>
      <c r="AB14" s="169"/>
      <c r="AC14" s="143"/>
      <c r="AD14" s="169"/>
    </row>
    <row r="15" spans="1:30" s="142" customFormat="1" ht="14.1" customHeight="1" x14ac:dyDescent="0.25">
      <c r="A15" s="253" t="s">
        <v>54</v>
      </c>
      <c r="B15" s="254"/>
      <c r="C15" s="254"/>
      <c r="D15" s="255" t="s">
        <v>55</v>
      </c>
      <c r="E15" s="256">
        <f>E11</f>
        <v>42828</v>
      </c>
      <c r="F15" s="167"/>
      <c r="G15" s="168"/>
      <c r="H15" s="168"/>
      <c r="I15" s="168"/>
      <c r="J15" s="169"/>
      <c r="K15" s="168"/>
      <c r="L15" s="169"/>
      <c r="M15" s="169"/>
      <c r="N15" s="169"/>
      <c r="O15" s="167"/>
      <c r="P15" s="167"/>
      <c r="Q15" s="169"/>
      <c r="R15" s="170"/>
      <c r="S15" s="170"/>
      <c r="T15" s="169"/>
      <c r="U15" s="150"/>
      <c r="V15" s="150"/>
      <c r="W15" s="150"/>
      <c r="X15" s="150"/>
      <c r="Y15" s="150"/>
      <c r="Z15" s="141"/>
      <c r="AA15" s="141"/>
      <c r="AB15" s="169"/>
      <c r="AC15" s="143"/>
      <c r="AD15" s="169"/>
    </row>
    <row r="16" spans="1:30" s="142" customFormat="1" ht="6.75" customHeight="1" x14ac:dyDescent="0.25">
      <c r="A16" s="257" t="s">
        <v>56</v>
      </c>
      <c r="B16" s="258"/>
      <c r="C16" s="257" t="s">
        <v>48</v>
      </c>
      <c r="D16" s="259" t="s">
        <v>49</v>
      </c>
      <c r="E16" s="260" t="s">
        <v>50</v>
      </c>
      <c r="F16" s="171"/>
      <c r="G16" s="172"/>
      <c r="H16" s="172"/>
      <c r="I16" s="172"/>
      <c r="J16" s="169"/>
      <c r="K16" s="173"/>
      <c r="L16" s="169"/>
      <c r="M16" s="169"/>
      <c r="N16" s="169"/>
      <c r="O16" s="171"/>
      <c r="P16" s="173"/>
      <c r="Q16" s="169"/>
      <c r="R16" s="145"/>
      <c r="S16" s="145"/>
      <c r="T16" s="169"/>
      <c r="U16" s="150"/>
      <c r="V16" s="150"/>
      <c r="W16" s="150"/>
      <c r="X16" s="150"/>
      <c r="Y16" s="150"/>
      <c r="Z16" s="141"/>
      <c r="AA16" s="141"/>
      <c r="AB16" s="169"/>
      <c r="AC16" s="143"/>
      <c r="AD16" s="169"/>
    </row>
    <row r="17" spans="1:30" s="4" customFormat="1" ht="15" x14ac:dyDescent="0.25">
      <c r="A17" s="261"/>
      <c r="B17" s="261"/>
      <c r="C17" s="261"/>
      <c r="D17" s="262"/>
      <c r="E17" s="261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</row>
    <row r="18" spans="1:30" x14ac:dyDescent="0.2">
      <c r="A18" s="263"/>
    </row>
  </sheetData>
  <mergeCells count="5">
    <mergeCell ref="A1:B1"/>
    <mergeCell ref="A5:A6"/>
    <mergeCell ref="B5:B6"/>
    <mergeCell ref="C5:E5"/>
    <mergeCell ref="A8:B8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додаток 1 до маршруту 5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2017-04-03T06:00:48Z</dcterms:created>
  <dcterms:modified xsi:type="dcterms:W3CDTF">2017-04-03T06:11:41Z</dcterms:modified>
</cp:coreProperties>
</file>