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/>
  </bookViews>
  <sheets>
    <sheet name="3" sheetId="1" r:id="rId1"/>
    <sheet name="додаток 1 до маршруту 3" sheetId="2" r:id="rId2"/>
  </sheets>
  <externalReferences>
    <externalReference r:id="rId3"/>
  </externalReferences>
  <definedNames>
    <definedName name="_xlnm.Print_Area" localSheetId="0">'3'!$A$1:$AB$52</definedName>
  </definedNames>
  <calcPr calcId="145621"/>
</workbook>
</file>

<file path=xl/calcChain.xml><?xml version="1.0" encoding="utf-8"?>
<calcChain xmlns="http://schemas.openxmlformats.org/spreadsheetml/2006/main">
  <c r="E77" i="2" l="1"/>
  <c r="E81" i="2" s="1"/>
  <c r="R48" i="1"/>
  <c r="R46" i="1"/>
  <c r="R50" i="1" s="1"/>
  <c r="T42" i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E79" i="2" l="1"/>
</calcChain>
</file>

<file path=xl/sharedStrings.xml><?xml version="1.0" encoding="utf-8"?>
<sst xmlns="http://schemas.openxmlformats.org/spreadsheetml/2006/main" count="163" uniqueCount="133">
  <si>
    <t>ПАСПОРТ ФІЗИКО-ХІМІЧНИХ ПОКАЗНИКІВ ПРИРОДНОГО ГАЗУ  № 3</t>
  </si>
  <si>
    <t>ПАТ "УКРТРАНСГАЗ"                                                                                                                                                   Філія "УМГ "КИЇВТРАНСГАЗ"                                                                              Бердичівське ЛВУМГ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</si>
  <si>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ПАТ Хмельницькгаз, ПАТ Коростишівгаз, РВУ Київавтогаз, ТОВ ТЕК "Ітера Україна", ТОВ "Альтарф", ВРТП "Укргазенергосервіс", ТОВ "Сігнет-Центр", ТОВ "Газпостачсервіс", ТОВ "ЕККО ГРУП", ТОВ "ЕКО-СФЕРА", ТОВ "УКРФЛОРА ВІННИЦЯ"</t>
    </r>
  </si>
  <si>
    <t>Вимірювальна хіміко-аналітична лабораторія</t>
  </si>
  <si>
    <t>Маршрут № 3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</si>
  <si>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</si>
  <si>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Дашава-Київ (ДК)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</si>
  <si>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</si>
  <si>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</si>
  <si>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</si>
  <si>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</si>
  <si>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</si>
  <si>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</si>
  <si>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</si>
  <si>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</si>
  <si>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</si>
  <si>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</si>
  <si>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</si>
  <si>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</si>
  <si>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</si>
  <si>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</si>
  <si>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</si>
  <si>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</si>
  <si>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</si>
  <si>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</si>
  <si>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</si>
  <si>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</si>
  <si>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</si>
  <si>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</si>
  <si>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</si>
  <si>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</si>
  <si>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</si>
  <si>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</si>
  <si>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</si>
  <si>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</si>
  <si>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</si>
  <si>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</si>
  <si>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</si>
  <si>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</si>
  <si>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</si>
  <si>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</si>
  <si>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</si>
  <si>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</si>
  <si>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</si>
  <si>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</si>
  <si>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</si>
  <si>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</si>
  <si>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</si>
  <si>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</si>
  <si>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</si>
  <si>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</si>
  <si>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</si>
  <si>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</si>
  <si>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</si>
  <si>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</si>
  <si>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3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</si>
  <si>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</si>
  <si>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</si>
  <si>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</si>
  <si>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</si>
  <si>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</si>
  <si>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</si>
  <si>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</t>
  </si>
  <si>
    <t>ГРС Житомир, 56ZOPZНІ40943010 (56ZOPZНІ4094302Z)</t>
  </si>
  <si>
    <t>ГРС Житомир АГНКС-1 (прямий споживач ДП "Укравтогаз") 56ZOPZНІ4094401Х</t>
  </si>
  <si>
    <t>ГРС Сінгури, 56ZOPZНІ4098001Т</t>
  </si>
  <si>
    <t>ГРС Гуйва, 56ZOPZНІ40986015</t>
  </si>
  <si>
    <t>ГРС Озерянка, 56ZOPZНІ4097601А</t>
  </si>
  <si>
    <t>ГРС Глибочиця,56ZOPZНІ4096502Н</t>
  </si>
  <si>
    <t xml:space="preserve">ГРС Глибочиця АГНКС (прямий споживач ТОВ ТЕК ІТЕРА України), 56ZOPZНІ4096503F </t>
  </si>
  <si>
    <t>ГРС Василівка, 56ZOPZНІ4095701G</t>
  </si>
  <si>
    <t>ГРС Висока Піч,  56ZOPZНІ40960012</t>
  </si>
  <si>
    <t>ГРС Рея, 56ZOPZНІ4096401N</t>
  </si>
  <si>
    <t>ГРС Гришківці,  56ZOPZНІ4096701В</t>
  </si>
  <si>
    <t>ГРС Бердичів АГНКС-1 56ZOPZНІ40967029 (прямий споживач РВУ "Київавтогаз")</t>
  </si>
  <si>
    <t>ГРС Бердичів, 56ZOPZНІ4094701L (56ZOPZНІ4094702J)</t>
  </si>
  <si>
    <t>ГРС Бердичів АГНКС 2(прямий споживач ТОВ "Альтарф"), 56ZOPZНІ4094704F</t>
  </si>
  <si>
    <t xml:space="preserve">ГРС Садки, 56ZOPZНІ4097902Х </t>
  </si>
  <si>
    <t>ГРС Чуднів, 56ZOPZНІ4095301W</t>
  </si>
  <si>
    <t>ГРС Великі Коровинці,  56ZOPZНІ4095801С</t>
  </si>
  <si>
    <t>ГРС Галіївка, 56ZOPZНІ4096301R</t>
  </si>
  <si>
    <t>ГРС Любар, 56ZOPZНІ40950017</t>
  </si>
  <si>
    <t>ГРС  Нова Чорторія, 56ZOPZНІ4097501Е</t>
  </si>
  <si>
    <t xml:space="preserve">ГРС Липно, 56ZOPZНІ4097201Q  </t>
  </si>
  <si>
    <t>ГРС Романів,  56ZOPZНІ40951013</t>
  </si>
  <si>
    <t>ГРС Миропіль, 56ZOPZНІ4097401І</t>
  </si>
  <si>
    <t>ГРС Врублівка,56ZOPZНІ4096101Z</t>
  </si>
  <si>
    <t>ГРС Попільня, 56ZOPZНІ40987011</t>
  </si>
  <si>
    <t>ГРС Андрушки, 56ZOPZНІ4092901N</t>
  </si>
  <si>
    <t>ГРС Андрушки СІГНЕТ-ЦЕНТР, 56ZOPZНІ4092902L                                                                         (прямий споживач ТОВ "Сігнет - Центр")</t>
  </si>
  <si>
    <t>ГРС Червоне, 56ZOPZНІ4098401D</t>
  </si>
  <si>
    <t xml:space="preserve">ГРС Андрушівка, 56ZOPZНІ4094501Т </t>
  </si>
  <si>
    <t>ГРС Стара Котельня,  56ZOPZНІ4098201L</t>
  </si>
  <si>
    <t>ГРС  Вчорайше, 56ZOPZНІ4096201V</t>
  </si>
  <si>
    <t>ГРС  Баранівка ,56ZOPZНІ4094601Р</t>
  </si>
  <si>
    <t xml:space="preserve">ГРС  Довбиш,56ZOPZНІ4094801Н </t>
  </si>
  <si>
    <t>ГРС Кам"яний Брід, 56ZOPZНІ40969013</t>
  </si>
  <si>
    <t>ГРС Першотравенськ , 56ZOPHML4099301М</t>
  </si>
  <si>
    <t>ГРС Бабичівка,56ZOPZНІ4095401S</t>
  </si>
  <si>
    <t>ГРС Коростишів ,56ZOPZНІ4094901D</t>
  </si>
  <si>
    <t>ГРС Студениця, 56ZOPZНІ4098301H</t>
  </si>
  <si>
    <t>Хмельницька обл</t>
  </si>
  <si>
    <t>ГРС Прислуч, 56ZOPZHI4097502C</t>
  </si>
  <si>
    <t>ГРС Полонне, 56ZOPHML4099201Q</t>
  </si>
  <si>
    <t>Вінницька обл</t>
  </si>
  <si>
    <t>ГРС Сміла Подорожнє, 56ZOPVIN4098102C</t>
  </si>
  <si>
    <t>ГРС Вінниця Північна, 56ZOPVIN40922013 (56ZOPVIN40922021)</t>
  </si>
  <si>
    <t xml:space="preserve"> ГРС Вінниця Північна - Якушинці (прямий споживач ТОВ "Газпостачсервіс"), 56ZOPVIN4092213Х</t>
  </si>
  <si>
    <t>ГРС Вінниця Північна АГНКС1 (прямий споживач ДП "Укравтогаз") Вінниця Південна, 56ZOPVIN4092311Х</t>
  </si>
  <si>
    <t>ГРС Вінниця Південна, 56ZOPVIN40921017</t>
  </si>
  <si>
    <t>ГРС Вінниця Південна АГНКС1 ЕККО ГРУП (прямий спожива ТОВ "ЕККО ГРУП"), 56ZOPVIN40921025</t>
  </si>
  <si>
    <t>ГРС Вінниця Східна, 56ZOPVIN4092401W</t>
  </si>
  <si>
    <t>ГРС Гнівань, 56ZOPVIN4092501S</t>
  </si>
  <si>
    <t>ГРС Ластівка, 56ZOPVIN40940011</t>
  </si>
  <si>
    <t>ГРС Хмільник,  56ZOPVIN4092801G</t>
  </si>
  <si>
    <t>ГРС Сальниця,56ZOPVIN40939017</t>
  </si>
  <si>
    <t>ГРС Калинівка,  56ZOPVIN4092601О</t>
  </si>
  <si>
    <t>ГРС Калинівка Еко-Сфера (прямий споживач ТОВ ЕКО-Сфера),56ZOPZHI4092602Х</t>
  </si>
  <si>
    <t>ГРС  Корделівка, 56ZOPVIN4093401R</t>
  </si>
  <si>
    <t>ГРС Люлинці,  56ZOPVIN4093501N</t>
  </si>
  <si>
    <t>ГРС Радівка,56ZOPVIN4093701F</t>
  </si>
  <si>
    <t>ГРС Хомутинці, 56ZOPVIN4094101Y</t>
  </si>
  <si>
    <t>ГРС Сальник, 56ZOPVIN4093801В</t>
  </si>
  <si>
    <t>ГРС Козятин , 56ZOPVIN4092702І</t>
  </si>
  <si>
    <t>ГРС  Глухівці, 56ZOPVIN40930016</t>
  </si>
  <si>
    <t>ГРС Перемога, 56ZOPVIN4093601J</t>
  </si>
  <si>
    <t>ГРС Турбів,56ZOPVIN4094201U</t>
  </si>
  <si>
    <t>ГРС Дружба УКРАФЛОРА- ВІННИЦЯ (прямий споживач УКРАФЛОРА-ВІННИЦЯ), 56ZOPVIN40931012</t>
  </si>
  <si>
    <t>ГРС Війтівці, 56ZOPVIN4093201Z</t>
  </si>
  <si>
    <t>ГРС Махнівка, 56ZOPVIN4093301V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</si>
  <si>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3</t>
    </r>
  </si>
  <si>
    <r>
      <rPr>
        <sz val="10"/>
        <rFont val="Arial"/>
        <family val="2"/>
        <charset val="204"/>
      </rPr>
      <t>ГРС Сміла-Іванопіль, 56</t>
    </r>
    <r>
      <rPr>
        <sz val="10"/>
        <color theme="1"/>
        <rFont val="Arial"/>
        <family val="2"/>
        <charset val="204"/>
      </rPr>
      <t>ZOPVIN4098101Е</t>
    </r>
  </si>
  <si>
    <t>ГРС Бердичів ВРТП "Укргазенергосервіс" (пр. споживач ВРТП "Укргазенергосервіс"), 56ZOPZНІ4094703Н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</si>
</sst>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28" fillId="0" borderId="0"/>
    <xf numFmtId="0" fontId="36" fillId="0" borderId="0"/>
    <xf numFmtId="0" fontId="34" fillId="0" borderId="0"/>
    <xf numFmtId="0" fontId="1" fillId="0" borderId="0"/>
    <xf numFmtId="0" fontId="37" fillId="0" borderId="0"/>
    <xf numFmtId="0" fontId="33" fillId="0" borderId="0"/>
    <xf numFmtId="0" fontId="33" fillId="0" borderId="0"/>
  </cellStyleXfs>
  <cellXfs count="280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2" fillId="0" borderId="4" xfId="1" applyFont="1" applyBorder="1"/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4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0" fontId="4" fillId="2" borderId="35" xfId="1" applyNumberFormat="1" applyFont="1" applyFill="1" applyBorder="1" applyAlignment="1" applyProtection="1">
      <alignment horizontal="center"/>
      <protection locked="0"/>
    </xf>
    <xf numFmtId="0" fontId="4" fillId="2" borderId="36" xfId="1" applyNumberFormat="1" applyFont="1" applyFill="1" applyBorder="1" applyAlignment="1">
      <alignment horizontal="center"/>
    </xf>
    <xf numFmtId="0" fontId="4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9" xfId="1" applyNumberFormat="1" applyFont="1" applyFill="1" applyBorder="1" applyAlignment="1">
      <alignment horizontal="center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66" fontId="11" fillId="0" borderId="40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37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2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0" fontId="4" fillId="2" borderId="43" xfId="1" applyNumberFormat="1" applyFont="1" applyFill="1" applyBorder="1" applyAlignment="1" applyProtection="1">
      <alignment horizontal="center"/>
      <protection locked="0"/>
    </xf>
    <xf numFmtId="0" fontId="4" fillId="2" borderId="17" xfId="1" applyNumberFormat="1" applyFont="1" applyFill="1" applyBorder="1" applyAlignment="1">
      <alignment horizontal="center"/>
    </xf>
    <xf numFmtId="0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0" xfId="1" applyNumberFormat="1" applyFont="1" applyFill="1" applyBorder="1" applyAlignment="1">
      <alignment horizontal="center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38" xfId="1" applyFont="1" applyFill="1" applyBorder="1" applyAlignment="1" applyProtection="1">
      <alignment horizontal="center" vertical="center" wrapText="1"/>
      <protection locked="0"/>
    </xf>
    <xf numFmtId="165" fontId="15" fillId="0" borderId="18" xfId="1" applyNumberFormat="1" applyFont="1" applyBorder="1" applyAlignment="1">
      <alignment horizontal="center" vertical="center" wrapText="1"/>
    </xf>
    <xf numFmtId="165" fontId="15" fillId="0" borderId="42" xfId="1" applyNumberFormat="1" applyFont="1" applyBorder="1" applyAlignment="1">
      <alignment horizontal="center" vertical="center" wrapText="1"/>
    </xf>
    <xf numFmtId="165" fontId="15" fillId="0" borderId="10" xfId="1" applyNumberFormat="1" applyFont="1" applyBorder="1" applyAlignment="1">
      <alignment horizontal="center" vertical="center" wrapText="1"/>
    </xf>
    <xf numFmtId="1" fontId="15" fillId="0" borderId="43" xfId="1" applyNumberFormat="1" applyFont="1" applyBorder="1" applyAlignment="1">
      <alignment horizontal="center" vertical="center" wrapText="1"/>
    </xf>
    <xf numFmtId="2" fontId="15" fillId="0" borderId="17" xfId="1" applyNumberFormat="1" applyFont="1" applyBorder="1" applyAlignment="1">
      <alignment horizontal="center" vertical="center" wrapText="1"/>
    </xf>
    <xf numFmtId="2" fontId="15" fillId="0" borderId="1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2" fontId="15" fillId="0" borderId="40" xfId="1" applyNumberFormat="1" applyFont="1" applyBorder="1" applyAlignment="1">
      <alignment horizontal="center" vertical="center" wrapText="1"/>
    </xf>
    <xf numFmtId="1" fontId="15" fillId="0" borderId="17" xfId="1" applyNumberFormat="1" applyFont="1" applyBorder="1" applyAlignment="1">
      <alignment horizontal="center" vertical="center" wrapText="1"/>
    </xf>
    <xf numFmtId="2" fontId="15" fillId="0" borderId="18" xfId="1" applyNumberFormat="1" applyFont="1" applyBorder="1" applyAlignment="1">
      <alignment horizontal="center" vertical="center" wrapText="1"/>
    </xf>
    <xf numFmtId="166" fontId="15" fillId="0" borderId="40" xfId="1" applyNumberFormat="1" applyFont="1" applyBorder="1" applyAlignment="1">
      <alignment horizontal="center" vertical="center" wrapText="1"/>
    </xf>
    <xf numFmtId="166" fontId="15" fillId="0" borderId="18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40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39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44" xfId="1" applyNumberFormat="1" applyFont="1" applyFill="1" applyBorder="1" applyAlignment="1">
      <alignment horizontal="center"/>
    </xf>
    <xf numFmtId="165" fontId="4" fillId="2" borderId="40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2" xfId="1" applyNumberFormat="1" applyFont="1" applyFill="1" applyBorder="1" applyAlignment="1">
      <alignment horizontal="center"/>
    </xf>
    <xf numFmtId="165" fontId="3" fillId="2" borderId="40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2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3" fillId="2" borderId="43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40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166" fontId="3" fillId="2" borderId="40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38" xfId="1" applyNumberFormat="1" applyFont="1" applyFill="1" applyBorder="1" applyAlignment="1">
      <alignment horizontal="center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6" xfId="1" applyNumberFormat="1" applyFont="1" applyFill="1" applyBorder="1" applyAlignment="1">
      <alignment horizontal="center"/>
    </xf>
    <xf numFmtId="2" fontId="4" fillId="2" borderId="41" xfId="1" applyNumberFormat="1" applyFont="1" applyFill="1" applyBorder="1" applyAlignment="1">
      <alignment horizontal="center"/>
    </xf>
    <xf numFmtId="2" fontId="3" fillId="2" borderId="37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40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5" xfId="1" applyNumberFormat="1" applyFont="1" applyFill="1" applyBorder="1" applyAlignment="1">
      <alignment horizontal="center"/>
    </xf>
    <xf numFmtId="165" fontId="3" fillId="2" borderId="46" xfId="1" applyNumberFormat="1" applyFont="1" applyFill="1" applyBorder="1" applyAlignment="1">
      <alignment horizontal="center"/>
    </xf>
    <xf numFmtId="165" fontId="3" fillId="2" borderId="47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48" xfId="1" applyNumberFormat="1" applyFont="1" applyFill="1" applyBorder="1" applyAlignment="1">
      <alignment horizontal="center"/>
    </xf>
    <xf numFmtId="2" fontId="3" fillId="2" borderId="46" xfId="1" applyNumberFormat="1" applyFont="1" applyFill="1" applyBorder="1" applyAlignment="1">
      <alignment horizontal="center"/>
    </xf>
    <xf numFmtId="2" fontId="3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6" xfId="1" applyFont="1" applyFill="1" applyBorder="1" applyAlignment="1" applyProtection="1">
      <alignment horizontal="center" vertical="center" wrapText="1"/>
      <protection locked="0"/>
    </xf>
    <xf numFmtId="0" fontId="4" fillId="2" borderId="49" xfId="1" applyFont="1" applyFill="1" applyBorder="1" applyAlignment="1" applyProtection="1">
      <alignment horizontal="center" vertical="center" wrapText="1"/>
      <protection locked="0"/>
    </xf>
    <xf numFmtId="0" fontId="3" fillId="2" borderId="50" xfId="1" applyFont="1" applyFill="1" applyBorder="1" applyAlignment="1" applyProtection="1">
      <alignment horizontal="center" vertical="center" wrapText="1"/>
      <protection locked="0"/>
    </xf>
    <xf numFmtId="165" fontId="4" fillId="2" borderId="51" xfId="1" applyNumberFormat="1" applyFont="1" applyFill="1" applyBorder="1" applyAlignment="1">
      <alignment horizontal="center"/>
    </xf>
    <xf numFmtId="165" fontId="4" fillId="2" borderId="32" xfId="1" applyNumberFormat="1" applyFont="1" applyFill="1" applyBorder="1" applyAlignment="1">
      <alignment horizontal="center"/>
    </xf>
    <xf numFmtId="165" fontId="4" fillId="2" borderId="52" xfId="1" applyNumberFormat="1" applyFont="1" applyFill="1" applyBorder="1" applyAlignment="1">
      <alignment horizontal="center"/>
    </xf>
    <xf numFmtId="165" fontId="4" fillId="2" borderId="5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>
      <alignment horizontal="center"/>
    </xf>
    <xf numFmtId="2" fontId="3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4" fillId="2" borderId="33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8" xfId="1" applyFont="1" applyBorder="1" applyAlignment="1" applyProtection="1">
      <alignment vertical="center"/>
      <protection locked="0"/>
    </xf>
    <xf numFmtId="0" fontId="17" fillId="0" borderId="58" xfId="1" applyFont="1" applyBorder="1" applyProtection="1">
      <protection locked="0"/>
    </xf>
    <xf numFmtId="168" fontId="18" fillId="0" borderId="58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6" fillId="0" borderId="0" xfId="1" applyFont="1"/>
    <xf numFmtId="0" fontId="25" fillId="0" borderId="0" xfId="1" applyFont="1" applyAlignment="1"/>
    <xf numFmtId="4" fontId="25" fillId="4" borderId="51" xfId="1" applyNumberFormat="1" applyFont="1" applyFill="1" applyBorder="1" applyAlignment="1">
      <alignment horizontal="center" vertical="center" wrapText="1"/>
    </xf>
    <xf numFmtId="4" fontId="25" fillId="4" borderId="32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4" fontId="25" fillId="3" borderId="69" xfId="1" applyNumberFormat="1" applyFont="1" applyFill="1" applyBorder="1" applyAlignment="1">
      <alignment horizontal="center" vertical="center"/>
    </xf>
    <xf numFmtId="3" fontId="25" fillId="3" borderId="69" xfId="1" applyNumberFormat="1" applyFont="1" applyFill="1" applyBorder="1" applyAlignment="1">
      <alignment horizontal="center" vertical="center"/>
    </xf>
    <xf numFmtId="4" fontId="25" fillId="3" borderId="16" xfId="1" applyNumberFormat="1" applyFont="1" applyFill="1" applyBorder="1" applyAlignment="1">
      <alignment horizontal="center" vertical="center"/>
    </xf>
    <xf numFmtId="168" fontId="18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0" fontId="1" fillId="0" borderId="0" xfId="1" applyBorder="1"/>
    <xf numFmtId="169" fontId="19" fillId="0" borderId="0" xfId="1" applyNumberFormat="1" applyFont="1" applyBorder="1" applyAlignment="1" applyProtection="1"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6" fillId="0" borderId="0" xfId="1" applyFont="1" applyBorder="1"/>
    <xf numFmtId="4" fontId="26" fillId="0" borderId="61" xfId="1" applyNumberFormat="1" applyFont="1" applyFill="1" applyBorder="1" applyAlignment="1">
      <alignment horizontal="center" vertical="center" wrapText="1"/>
    </xf>
    <xf numFmtId="3" fontId="26" fillId="0" borderId="62" xfId="1" applyNumberFormat="1" applyFont="1" applyFill="1" applyBorder="1" applyAlignment="1">
      <alignment horizontal="center" vertical="center" wrapText="1"/>
    </xf>
    <xf numFmtId="4" fontId="26" fillId="0" borderId="6" xfId="1" applyNumberFormat="1" applyFont="1" applyFill="1" applyBorder="1" applyAlignment="1">
      <alignment horizontal="center" vertical="center" wrapText="1"/>
    </xf>
    <xf numFmtId="4" fontId="26" fillId="0" borderId="63" xfId="1" applyNumberFormat="1" applyFont="1" applyFill="1" applyBorder="1" applyAlignment="1">
      <alignment horizontal="center" vertical="center" wrapText="1"/>
    </xf>
    <xf numFmtId="3" fontId="26" fillId="0" borderId="64" xfId="1" applyNumberFormat="1" applyFont="1" applyFill="1" applyBorder="1" applyAlignment="1">
      <alignment horizontal="center" vertical="center" wrapText="1"/>
    </xf>
    <xf numFmtId="4" fontId="26" fillId="0" borderId="10" xfId="1" applyNumberFormat="1" applyFont="1" applyFill="1" applyBorder="1" applyAlignment="1">
      <alignment horizontal="center" vertical="center" wrapText="1"/>
    </xf>
    <xf numFmtId="4" fontId="26" fillId="0" borderId="65" xfId="1" applyNumberFormat="1" applyFont="1" applyFill="1" applyBorder="1" applyAlignment="1">
      <alignment horizontal="center" vertical="center" wrapText="1"/>
    </xf>
    <xf numFmtId="3" fontId="26" fillId="0" borderId="66" xfId="1" applyNumberFormat="1" applyFont="1" applyFill="1" applyBorder="1" applyAlignment="1">
      <alignment horizontal="center" vertical="center" wrapText="1"/>
    </xf>
    <xf numFmtId="4" fontId="26" fillId="0" borderId="50" xfId="1" applyNumberFormat="1" applyFont="1" applyFill="1" applyBorder="1" applyAlignment="1">
      <alignment horizontal="center" vertical="center" wrapText="1"/>
    </xf>
    <xf numFmtId="49" fontId="38" fillId="0" borderId="6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49" fontId="38" fillId="0" borderId="50" xfId="0" applyNumberFormat="1" applyFont="1" applyBorder="1" applyAlignment="1">
      <alignment vertical="center" wrapText="1"/>
    </xf>
    <xf numFmtId="49" fontId="38" fillId="0" borderId="38" xfId="0" applyNumberFormat="1" applyFont="1" applyBorder="1" applyAlignment="1">
      <alignment vertical="center" wrapText="1"/>
    </xf>
    <xf numFmtId="49" fontId="38" fillId="0" borderId="23" xfId="0" applyNumberFormat="1" applyFont="1" applyBorder="1" applyAlignment="1">
      <alignment vertical="center" wrapText="1"/>
    </xf>
    <xf numFmtId="49" fontId="34" fillId="0" borderId="6" xfId="0" applyNumberFormat="1" applyFont="1" applyBorder="1" applyAlignment="1">
      <alignment vertical="center" wrapText="1"/>
    </xf>
    <xf numFmtId="49" fontId="34" fillId="0" borderId="38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0" fontId="38" fillId="0" borderId="58" xfId="1" applyFont="1" applyBorder="1" applyAlignment="1" applyProtection="1">
      <alignment vertical="center"/>
      <protection locked="0"/>
    </xf>
    <xf numFmtId="0" fontId="38" fillId="0" borderId="58" xfId="1" applyFont="1" applyBorder="1" applyProtection="1">
      <protection locked="0"/>
    </xf>
    <xf numFmtId="168" fontId="34" fillId="0" borderId="58" xfId="1" applyNumberFormat="1" applyFont="1" applyBorder="1" applyAlignment="1">
      <alignment horizontal="center" vertical="center" wrapText="1"/>
    </xf>
    <xf numFmtId="169" fontId="39" fillId="0" borderId="58" xfId="1" applyNumberFormat="1" applyFont="1" applyBorder="1" applyAlignment="1" applyProtection="1">
      <alignment horizontal="right"/>
      <protection locked="0"/>
    </xf>
    <xf numFmtId="0" fontId="40" fillId="0" borderId="0" xfId="1" applyFont="1" applyAlignment="1" applyProtection="1">
      <alignment vertical="center"/>
      <protection locked="0"/>
    </xf>
    <xf numFmtId="0" fontId="41" fillId="0" borderId="0" xfId="1" applyFont="1"/>
    <xf numFmtId="0" fontId="40" fillId="0" borderId="0" xfId="1" applyFont="1" applyAlignment="1" applyProtection="1">
      <alignment horizontal="center" vertical="center"/>
      <protection locked="0"/>
    </xf>
    <xf numFmtId="0" fontId="40" fillId="0" borderId="5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2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1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2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53" xfId="1" applyFont="1" applyFill="1" applyBorder="1" applyAlignment="1" applyProtection="1">
      <alignment horizontal="center" vertical="center" wrapText="1"/>
      <protection locked="0"/>
    </xf>
    <xf numFmtId="0" fontId="3" fillId="3" borderId="55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5" xfId="1" applyFont="1" applyBorder="1" applyAlignment="1" applyProtection="1">
      <alignment horizontal="right" vertical="center" wrapText="1"/>
      <protection locked="0"/>
    </xf>
    <xf numFmtId="0" fontId="4" fillId="0" borderId="28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8" fillId="0" borderId="58" xfId="1" applyNumberFormat="1" applyFont="1" applyBorder="1" applyAlignment="1">
      <alignment horizontal="center" vertical="center" wrapText="1"/>
    </xf>
    <xf numFmtId="169" fontId="19" fillId="0" borderId="58" xfId="1" applyNumberFormat="1" applyFont="1" applyBorder="1" applyAlignment="1" applyProtection="1">
      <alignment horizontal="center"/>
      <protection locked="0"/>
    </xf>
    <xf numFmtId="0" fontId="23" fillId="0" borderId="59" xfId="1" applyFont="1" applyBorder="1" applyAlignment="1" applyProtection="1">
      <alignment horizontal="center" vertical="center"/>
      <protection locked="0"/>
    </xf>
    <xf numFmtId="4" fontId="25" fillId="4" borderId="60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 wrapText="1"/>
    </xf>
    <xf numFmtId="0" fontId="25" fillId="0" borderId="67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3" borderId="27" xfId="1" applyFont="1" applyFill="1" applyBorder="1" applyAlignment="1">
      <alignment horizontal="center" vertical="center" wrapText="1"/>
    </xf>
    <xf numFmtId="0" fontId="25" fillId="3" borderId="68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3%20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 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1">
          <cell r="BR91">
            <v>3749.8187000000003</v>
          </cell>
        </row>
        <row r="92">
          <cell r="BR92">
            <v>3490.7919999999999</v>
          </cell>
        </row>
        <row r="93">
          <cell r="BR93">
            <v>3599.0585999999998</v>
          </cell>
        </row>
        <row r="94">
          <cell r="BR94">
            <v>3470.1577000000007</v>
          </cell>
        </row>
        <row r="95">
          <cell r="BR95">
            <v>3254.7349999999988</v>
          </cell>
        </row>
        <row r="96">
          <cell r="BR96">
            <v>3165.7478000000001</v>
          </cell>
        </row>
        <row r="97">
          <cell r="BR97">
            <v>2971.1351</v>
          </cell>
        </row>
        <row r="98">
          <cell r="BR98">
            <v>2959.0741999999996</v>
          </cell>
        </row>
        <row r="99">
          <cell r="BR99">
            <v>3200.2337000000002</v>
          </cell>
        </row>
        <row r="100">
          <cell r="BR100">
            <v>3128.5024000000003</v>
          </cell>
        </row>
        <row r="101">
          <cell r="BR101">
            <v>3378.094999999998</v>
          </cell>
        </row>
        <row r="102">
          <cell r="BR102">
            <v>3514.6060000000002</v>
          </cell>
        </row>
        <row r="103">
          <cell r="BR103">
            <v>3320.0454999999988</v>
          </cell>
        </row>
        <row r="104">
          <cell r="BR104">
            <v>3298.2240000000006</v>
          </cell>
        </row>
        <row r="105">
          <cell r="BR105">
            <v>3249.6269999999995</v>
          </cell>
        </row>
        <row r="106">
          <cell r="BR106">
            <v>3543.0499999999997</v>
          </cell>
        </row>
        <row r="107">
          <cell r="BR107">
            <v>3406.3069999999993</v>
          </cell>
        </row>
        <row r="108">
          <cell r="BR108">
            <v>3580.7079999999983</v>
          </cell>
        </row>
        <row r="109">
          <cell r="BR109">
            <v>3767.1559999999995</v>
          </cell>
        </row>
        <row r="110">
          <cell r="BR110">
            <v>3547.0929999999998</v>
          </cell>
        </row>
        <row r="111">
          <cell r="BR111">
            <v>3100.0529999999994</v>
          </cell>
        </row>
        <row r="112">
          <cell r="BR112">
            <v>2535.1130000000007</v>
          </cell>
        </row>
        <row r="113">
          <cell r="BR113">
            <v>2872.1519999999996</v>
          </cell>
        </row>
        <row r="114">
          <cell r="BR114">
            <v>2892.7050000000004</v>
          </cell>
        </row>
        <row r="115">
          <cell r="BR115">
            <v>2926.0349999999994</v>
          </cell>
        </row>
        <row r="116">
          <cell r="BR116">
            <v>3491.3069999999993</v>
          </cell>
        </row>
        <row r="117">
          <cell r="BR117">
            <v>3145.7209999999995</v>
          </cell>
        </row>
        <row r="118">
          <cell r="BR118">
            <v>2645.12</v>
          </cell>
        </row>
        <row r="119">
          <cell r="BR119">
            <v>2397.9430000000002</v>
          </cell>
        </row>
        <row r="120">
          <cell r="BR120">
            <v>2750.5260000000007</v>
          </cell>
        </row>
        <row r="121">
          <cell r="BR121">
            <v>2473.6769999999997</v>
          </cell>
        </row>
        <row r="122">
          <cell r="BR122">
            <v>98824.518700000001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view="pageBreakPreview" topLeftCell="A7" zoomScale="80" zoomScaleNormal="70" zoomScaleSheetLayoutView="80" workbookViewId="0">
      <selection activeCell="Q44" sqref="Q44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/>
      <c r="B1" s="2"/>
      <c r="C1" s="2"/>
      <c r="D1" s="2"/>
      <c r="E1" s="3"/>
      <c r="F1" s="3"/>
      <c r="G1" s="201" t="s">
        <v>0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  <c r="AA1" s="202"/>
      <c r="AB1" s="203"/>
    </row>
    <row r="2" spans="1:33" ht="42" customHeight="1" x14ac:dyDescent="0.25">
      <c r="A2" s="204" t="s">
        <v>1</v>
      </c>
      <c r="B2" s="205"/>
      <c r="C2" s="205"/>
      <c r="D2" s="205"/>
      <c r="E2" s="206" t="s">
        <v>2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</row>
    <row r="3" spans="1:33" ht="19.5" customHeight="1" x14ac:dyDescent="0.25">
      <c r="A3" s="5" t="s">
        <v>3</v>
      </c>
      <c r="B3" s="6"/>
      <c r="C3" s="6"/>
      <c r="D3" s="6"/>
      <c r="E3" s="6"/>
      <c r="F3" s="7"/>
      <c r="G3" s="206" t="s">
        <v>4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8"/>
      <c r="AA3" s="8"/>
      <c r="AB3" s="9"/>
    </row>
    <row r="4" spans="1:33" ht="15" customHeight="1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  <c r="W4" s="8"/>
      <c r="X4" s="8"/>
      <c r="Y4" s="8"/>
      <c r="Z4" s="8"/>
      <c r="AA4" s="8"/>
      <c r="AB4" s="9"/>
    </row>
    <row r="5" spans="1:33" ht="15.75" x14ac:dyDescent="0.25">
      <c r="A5" s="10"/>
      <c r="B5" s="6"/>
      <c r="C5" s="6"/>
      <c r="D5" s="6"/>
      <c r="E5" s="6"/>
      <c r="F5" s="6"/>
      <c r="G5" s="11"/>
      <c r="H5" s="11"/>
      <c r="I5" s="11"/>
      <c r="J5" s="11"/>
      <c r="K5" s="11"/>
      <c r="L5" s="196" t="s">
        <v>6</v>
      </c>
      <c r="M5" s="196"/>
      <c r="N5" s="196"/>
      <c r="O5" s="196"/>
      <c r="P5" s="196"/>
      <c r="Q5" s="196"/>
      <c r="R5" s="196"/>
      <c r="S5" s="196"/>
      <c r="T5" s="196"/>
      <c r="U5" s="6"/>
      <c r="V5" s="197" t="s">
        <v>7</v>
      </c>
      <c r="W5" s="197"/>
      <c r="X5" s="198">
        <f>[1]Додаток!L1</f>
        <v>42795</v>
      </c>
      <c r="Y5" s="198"/>
      <c r="Z5" s="12" t="s">
        <v>8</v>
      </c>
      <c r="AA5" s="199">
        <f>[1]Додаток!N1</f>
        <v>42766</v>
      </c>
      <c r="AB5" s="200"/>
    </row>
    <row r="6" spans="1:33" ht="5.25" customHeight="1" thickBot="1" x14ac:dyDescent="0.3">
      <c r="A6" s="1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9"/>
    </row>
    <row r="7" spans="1:33" ht="29.25" customHeight="1" thickBot="1" x14ac:dyDescent="0.3">
      <c r="A7" s="213" t="s">
        <v>9</v>
      </c>
      <c r="B7" s="216" t="s">
        <v>10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8"/>
      <c r="N7" s="216" t="s">
        <v>11</v>
      </c>
      <c r="O7" s="217"/>
      <c r="P7" s="217"/>
      <c r="Q7" s="217"/>
      <c r="R7" s="217"/>
      <c r="S7" s="217"/>
      <c r="T7" s="217"/>
      <c r="U7" s="217"/>
      <c r="V7" s="217"/>
      <c r="W7" s="217"/>
      <c r="X7" s="222" t="s">
        <v>12</v>
      </c>
      <c r="Y7" s="225" t="s">
        <v>13</v>
      </c>
      <c r="Z7" s="208" t="s">
        <v>14</v>
      </c>
      <c r="AA7" s="208" t="s">
        <v>15</v>
      </c>
      <c r="AB7" s="247" t="s">
        <v>16</v>
      </c>
    </row>
    <row r="8" spans="1:33" ht="16.5" customHeight="1" thickBot="1" x14ac:dyDescent="0.3">
      <c r="A8" s="214"/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213" t="s">
        <v>17</v>
      </c>
      <c r="O8" s="250" t="s">
        <v>18</v>
      </c>
      <c r="P8" s="251"/>
      <c r="Q8" s="251"/>
      <c r="R8" s="251"/>
      <c r="S8" s="251"/>
      <c r="T8" s="251"/>
      <c r="U8" s="251"/>
      <c r="V8" s="251"/>
      <c r="W8" s="252"/>
      <c r="X8" s="223"/>
      <c r="Y8" s="226"/>
      <c r="Z8" s="209"/>
      <c r="AA8" s="209"/>
      <c r="AB8" s="248"/>
    </row>
    <row r="9" spans="1:33" ht="32.25" customHeight="1" thickBot="1" x14ac:dyDescent="0.3">
      <c r="A9" s="214"/>
      <c r="B9" s="253" t="s">
        <v>19</v>
      </c>
      <c r="C9" s="211" t="s">
        <v>20</v>
      </c>
      <c r="D9" s="211" t="s">
        <v>21</v>
      </c>
      <c r="E9" s="211" t="s">
        <v>22</v>
      </c>
      <c r="F9" s="211" t="s">
        <v>23</v>
      </c>
      <c r="G9" s="211" t="s">
        <v>24</v>
      </c>
      <c r="H9" s="211" t="s">
        <v>25</v>
      </c>
      <c r="I9" s="211" t="s">
        <v>26</v>
      </c>
      <c r="J9" s="211" t="s">
        <v>27</v>
      </c>
      <c r="K9" s="211" t="s">
        <v>28</v>
      </c>
      <c r="L9" s="211" t="s">
        <v>29</v>
      </c>
      <c r="M9" s="230" t="s">
        <v>30</v>
      </c>
      <c r="N9" s="214"/>
      <c r="O9" s="232" t="s">
        <v>31</v>
      </c>
      <c r="P9" s="233"/>
      <c r="Q9" s="234"/>
      <c r="R9" s="235" t="s">
        <v>32</v>
      </c>
      <c r="S9" s="236"/>
      <c r="T9" s="237"/>
      <c r="U9" s="232" t="s">
        <v>33</v>
      </c>
      <c r="V9" s="233"/>
      <c r="W9" s="234"/>
      <c r="X9" s="223"/>
      <c r="Y9" s="226"/>
      <c r="Z9" s="209"/>
      <c r="AA9" s="209"/>
      <c r="AB9" s="248"/>
    </row>
    <row r="10" spans="1:33" ht="92.25" customHeight="1" thickBot="1" x14ac:dyDescent="0.3">
      <c r="A10" s="215"/>
      <c r="B10" s="254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31"/>
      <c r="N10" s="215"/>
      <c r="O10" s="13" t="s">
        <v>34</v>
      </c>
      <c r="P10" s="14" t="s">
        <v>35</v>
      </c>
      <c r="Q10" s="15" t="s">
        <v>36</v>
      </c>
      <c r="R10" s="13" t="s">
        <v>34</v>
      </c>
      <c r="S10" s="14" t="s">
        <v>35</v>
      </c>
      <c r="T10" s="16" t="s">
        <v>36</v>
      </c>
      <c r="U10" s="13" t="s">
        <v>34</v>
      </c>
      <c r="V10" s="14" t="s">
        <v>35</v>
      </c>
      <c r="W10" s="16" t="s">
        <v>36</v>
      </c>
      <c r="X10" s="224"/>
      <c r="Y10" s="227"/>
      <c r="Z10" s="210"/>
      <c r="AA10" s="210"/>
      <c r="AB10" s="249"/>
      <c r="AE10" s="4" t="s">
        <v>37</v>
      </c>
    </row>
    <row r="11" spans="1:33" s="36" customFormat="1" x14ac:dyDescent="0.2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>
        <v>8193</v>
      </c>
      <c r="P11" s="22">
        <v>34.305599999999998</v>
      </c>
      <c r="Q11" s="23">
        <v>9.5299999999999994</v>
      </c>
      <c r="R11" s="24">
        <v>9077</v>
      </c>
      <c r="S11" s="25">
        <v>38.004300000000001</v>
      </c>
      <c r="T11" s="23">
        <v>10.56</v>
      </c>
      <c r="U11" s="26"/>
      <c r="V11" s="27"/>
      <c r="W11" s="28"/>
      <c r="X11" s="29"/>
      <c r="Y11" s="30"/>
      <c r="Z11" s="31"/>
      <c r="AA11" s="31"/>
      <c r="AB11" s="32"/>
      <c r="AC11" s="33">
        <f t="shared" ref="AC11:AC41" si="0">SUM(B11:M11)+$K$42+$N$42</f>
        <v>0</v>
      </c>
      <c r="AD11" s="34"/>
      <c r="AE11" s="35"/>
      <c r="AF11" s="35"/>
      <c r="AG11" s="35"/>
    </row>
    <row r="12" spans="1:33" s="36" customFormat="1" x14ac:dyDescent="0.25">
      <c r="A12" s="37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41">
        <v>8193</v>
      </c>
      <c r="P12" s="42">
        <v>34.305599999999998</v>
      </c>
      <c r="Q12" s="43">
        <v>9.5299999999999994</v>
      </c>
      <c r="R12" s="44">
        <v>9077</v>
      </c>
      <c r="S12" s="45">
        <v>38.004300000000001</v>
      </c>
      <c r="T12" s="43">
        <v>10.56</v>
      </c>
      <c r="U12" s="46"/>
      <c r="V12" s="47"/>
      <c r="W12" s="48"/>
      <c r="X12" s="29"/>
      <c r="Y12" s="30"/>
      <c r="Z12" s="49"/>
      <c r="AA12" s="49"/>
      <c r="AB12" s="50"/>
      <c r="AC12" s="33">
        <f t="shared" si="0"/>
        <v>0</v>
      </c>
      <c r="AD12" s="34"/>
      <c r="AE12" s="35"/>
      <c r="AF12" s="35"/>
      <c r="AG12" s="35"/>
    </row>
    <row r="13" spans="1:33" s="54" customFormat="1" x14ac:dyDescent="0.25">
      <c r="A13" s="37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1">
        <v>8193</v>
      </c>
      <c r="P13" s="42">
        <v>34.305599999999998</v>
      </c>
      <c r="Q13" s="43">
        <v>9.5299999999999994</v>
      </c>
      <c r="R13" s="44">
        <v>9077</v>
      </c>
      <c r="S13" s="45">
        <v>38.004300000000001</v>
      </c>
      <c r="T13" s="43">
        <v>10.56</v>
      </c>
      <c r="U13" s="46"/>
      <c r="V13" s="47"/>
      <c r="W13" s="48"/>
      <c r="X13" s="29"/>
      <c r="Y13" s="30"/>
      <c r="Z13" s="49"/>
      <c r="AA13" s="49"/>
      <c r="AB13" s="50"/>
      <c r="AC13" s="51">
        <f t="shared" si="0"/>
        <v>0</v>
      </c>
      <c r="AD13" s="52" t="str">
        <f>IF(AC13=100,"ОК"," ")</f>
        <v xml:space="preserve"> </v>
      </c>
      <c r="AE13" s="53"/>
      <c r="AF13" s="53"/>
      <c r="AG13" s="53"/>
    </row>
    <row r="14" spans="1:33" s="36" customFormat="1" x14ac:dyDescent="0.25">
      <c r="A14" s="37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1">
        <v>8193</v>
      </c>
      <c r="P14" s="42">
        <v>34.305599999999998</v>
      </c>
      <c r="Q14" s="43">
        <v>9.5299999999999994</v>
      </c>
      <c r="R14" s="44">
        <v>9077</v>
      </c>
      <c r="S14" s="45">
        <v>38.004300000000001</v>
      </c>
      <c r="T14" s="43">
        <v>10.56</v>
      </c>
      <c r="U14" s="46"/>
      <c r="V14" s="47"/>
      <c r="W14" s="48"/>
      <c r="X14" s="29"/>
      <c r="Y14" s="30"/>
      <c r="Z14" s="49"/>
      <c r="AA14" s="49"/>
      <c r="AB14" s="50"/>
      <c r="AC14" s="33">
        <f t="shared" si="0"/>
        <v>0</v>
      </c>
      <c r="AD14" s="34" t="str">
        <f t="shared" ref="AD14:AD41" si="1">IF(AC14=100,"ОК"," ")</f>
        <v xml:space="preserve"> </v>
      </c>
      <c r="AE14" s="35"/>
      <c r="AF14" s="35"/>
      <c r="AG14" s="35"/>
    </row>
    <row r="15" spans="1:33" s="36" customFormat="1" x14ac:dyDescent="0.25">
      <c r="A15" s="55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0"/>
      <c r="O15" s="41">
        <v>8193</v>
      </c>
      <c r="P15" s="42">
        <v>34.305599999999998</v>
      </c>
      <c r="Q15" s="43">
        <v>9.5299999999999994</v>
      </c>
      <c r="R15" s="44">
        <v>9077</v>
      </c>
      <c r="S15" s="45">
        <v>38.004300000000001</v>
      </c>
      <c r="T15" s="43">
        <v>10.56</v>
      </c>
      <c r="U15" s="46"/>
      <c r="V15" s="47"/>
      <c r="W15" s="48"/>
      <c r="X15" s="29"/>
      <c r="Y15" s="30"/>
      <c r="Z15" s="31"/>
      <c r="AA15" s="31"/>
      <c r="AB15" s="32"/>
      <c r="AC15" s="33">
        <f t="shared" si="0"/>
        <v>0</v>
      </c>
      <c r="AD15" s="34" t="str">
        <f t="shared" si="1"/>
        <v xml:space="preserve"> </v>
      </c>
      <c r="AE15" s="35"/>
      <c r="AF15" s="35"/>
      <c r="AG15" s="35"/>
    </row>
    <row r="16" spans="1:33" s="36" customFormat="1" x14ac:dyDescent="0.2">
      <c r="A16" s="37">
        <v>6</v>
      </c>
      <c r="B16" s="56">
        <v>89.512799999999999</v>
      </c>
      <c r="C16" s="56">
        <v>5.0709</v>
      </c>
      <c r="D16" s="56">
        <v>1.0818000000000001</v>
      </c>
      <c r="E16" s="56">
        <v>0.109</v>
      </c>
      <c r="F16" s="56">
        <v>0.16539999999999999</v>
      </c>
      <c r="G16" s="56">
        <v>4.7999999999999996E-3</v>
      </c>
      <c r="H16" s="56">
        <v>4.2299999999999997E-2</v>
      </c>
      <c r="I16" s="56">
        <v>3.5900000000000001E-2</v>
      </c>
      <c r="J16" s="56">
        <v>3.2099999999999997E-2</v>
      </c>
      <c r="K16" s="56">
        <v>7.1999999999999998E-3</v>
      </c>
      <c r="L16" s="56">
        <v>1.6364000000000001</v>
      </c>
      <c r="M16" s="57">
        <v>2.3012999999999999</v>
      </c>
      <c r="N16" s="58">
        <v>0.75339999999999996</v>
      </c>
      <c r="O16" s="59">
        <v>8203</v>
      </c>
      <c r="P16" s="60">
        <v>34.343899999999998</v>
      </c>
      <c r="Q16" s="61">
        <v>9.5399999999999991</v>
      </c>
      <c r="R16" s="62">
        <v>9086</v>
      </c>
      <c r="S16" s="63">
        <v>38.0411</v>
      </c>
      <c r="T16" s="61">
        <v>10.57</v>
      </c>
      <c r="U16" s="64">
        <v>11487</v>
      </c>
      <c r="V16" s="65">
        <v>48.0974</v>
      </c>
      <c r="W16" s="61">
        <v>13.36</v>
      </c>
      <c r="X16" s="66">
        <v>-17.3</v>
      </c>
      <c r="Y16" s="67">
        <v>-13.5</v>
      </c>
      <c r="Z16" s="49"/>
      <c r="AA16" s="49"/>
      <c r="AB16" s="50"/>
      <c r="AC16" s="33">
        <f t="shared" si="0"/>
        <v>99.999899999999982</v>
      </c>
      <c r="AD16" s="34" t="str">
        <f t="shared" si="1"/>
        <v xml:space="preserve"> </v>
      </c>
      <c r="AE16" s="35"/>
      <c r="AF16" s="35"/>
      <c r="AG16" s="35"/>
    </row>
    <row r="17" spans="1:33" s="36" customFormat="1" x14ac:dyDescent="0.2">
      <c r="A17" s="55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68">
        <v>8203</v>
      </c>
      <c r="P17" s="69">
        <v>34.343899999999998</v>
      </c>
      <c r="Q17" s="48">
        <v>9.5399999999999991</v>
      </c>
      <c r="R17" s="70">
        <v>9086</v>
      </c>
      <c r="S17" s="71">
        <v>38.0411</v>
      </c>
      <c r="T17" s="48">
        <v>10.57</v>
      </c>
      <c r="U17" s="64"/>
      <c r="V17" s="65"/>
      <c r="W17" s="61"/>
      <c r="X17" s="29"/>
      <c r="Y17" s="30"/>
      <c r="Z17" s="31"/>
      <c r="AA17" s="31"/>
      <c r="AB17" s="32"/>
      <c r="AC17" s="33">
        <f t="shared" si="0"/>
        <v>0</v>
      </c>
      <c r="AD17" s="34" t="str">
        <f t="shared" si="1"/>
        <v xml:space="preserve"> </v>
      </c>
      <c r="AE17" s="35"/>
      <c r="AF17" s="35"/>
      <c r="AG17" s="35"/>
    </row>
    <row r="18" spans="1:33" s="36" customFormat="1" x14ac:dyDescent="0.2">
      <c r="A18" s="37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O18" s="68">
        <v>8203</v>
      </c>
      <c r="P18" s="69">
        <v>34.343899999999998</v>
      </c>
      <c r="Q18" s="48">
        <v>9.5399999999999991</v>
      </c>
      <c r="R18" s="70">
        <v>9086</v>
      </c>
      <c r="S18" s="71">
        <v>38.0411</v>
      </c>
      <c r="T18" s="48">
        <v>10.57</v>
      </c>
      <c r="U18" s="46"/>
      <c r="V18" s="47"/>
      <c r="W18" s="48"/>
      <c r="X18" s="29"/>
      <c r="Y18" s="30"/>
      <c r="Z18" s="49"/>
      <c r="AA18" s="49"/>
      <c r="AB18" s="50"/>
      <c r="AC18" s="33">
        <f t="shared" si="0"/>
        <v>0</v>
      </c>
      <c r="AD18" s="34" t="str">
        <f t="shared" si="1"/>
        <v xml:space="preserve"> </v>
      </c>
      <c r="AE18" s="35"/>
      <c r="AF18" s="35"/>
      <c r="AG18" s="35"/>
    </row>
    <row r="19" spans="1:33" s="54" customFormat="1" x14ac:dyDescent="0.25">
      <c r="A19" s="37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68">
        <v>8203</v>
      </c>
      <c r="P19" s="69">
        <v>34.343899999999998</v>
      </c>
      <c r="Q19" s="48">
        <v>9.5399999999999991</v>
      </c>
      <c r="R19" s="70">
        <v>9086</v>
      </c>
      <c r="S19" s="71">
        <v>38.0411</v>
      </c>
      <c r="T19" s="48">
        <v>10.57</v>
      </c>
      <c r="U19" s="46"/>
      <c r="V19" s="47"/>
      <c r="W19" s="48"/>
      <c r="X19" s="29"/>
      <c r="Y19" s="30"/>
      <c r="Z19" s="72"/>
      <c r="AA19" s="72"/>
      <c r="AB19" s="50"/>
      <c r="AC19" s="51">
        <f t="shared" si="0"/>
        <v>0</v>
      </c>
      <c r="AD19" s="52" t="str">
        <f t="shared" si="1"/>
        <v xml:space="preserve"> </v>
      </c>
      <c r="AE19" s="53"/>
      <c r="AF19" s="53"/>
      <c r="AG19" s="53"/>
    </row>
    <row r="20" spans="1:33" s="54" customFormat="1" x14ac:dyDescent="0.25">
      <c r="A20" s="37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68">
        <v>8203</v>
      </c>
      <c r="P20" s="69">
        <v>34.343899999999998</v>
      </c>
      <c r="Q20" s="48">
        <v>9.5399999999999991</v>
      </c>
      <c r="R20" s="70">
        <v>9086</v>
      </c>
      <c r="S20" s="71">
        <v>38.0411</v>
      </c>
      <c r="T20" s="48">
        <v>10.57</v>
      </c>
      <c r="U20" s="46"/>
      <c r="V20" s="47"/>
      <c r="W20" s="48"/>
      <c r="X20" s="29"/>
      <c r="Y20" s="30"/>
      <c r="Z20" s="49"/>
      <c r="AA20" s="49"/>
      <c r="AB20" s="50"/>
      <c r="AC20" s="51">
        <f t="shared" si="0"/>
        <v>0</v>
      </c>
      <c r="AD20" s="52" t="str">
        <f t="shared" si="1"/>
        <v xml:space="preserve"> </v>
      </c>
      <c r="AE20" s="53"/>
      <c r="AF20" s="53"/>
      <c r="AG20" s="53"/>
    </row>
    <row r="21" spans="1:33" s="54" customFormat="1" x14ac:dyDescent="0.25">
      <c r="A21" s="37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68">
        <v>8203</v>
      </c>
      <c r="P21" s="69">
        <v>34.343899999999998</v>
      </c>
      <c r="Q21" s="48">
        <v>9.5399999999999991</v>
      </c>
      <c r="R21" s="70">
        <v>9086</v>
      </c>
      <c r="S21" s="71">
        <v>38.0411</v>
      </c>
      <c r="T21" s="48">
        <v>10.57</v>
      </c>
      <c r="U21" s="46"/>
      <c r="V21" s="47"/>
      <c r="W21" s="48"/>
      <c r="X21" s="29"/>
      <c r="Y21" s="30"/>
      <c r="Z21" s="49"/>
      <c r="AA21" s="49"/>
      <c r="AB21" s="50"/>
      <c r="AC21" s="51">
        <f t="shared" si="0"/>
        <v>0</v>
      </c>
      <c r="AD21" s="52" t="str">
        <f t="shared" si="1"/>
        <v xml:space="preserve"> </v>
      </c>
      <c r="AE21" s="53"/>
      <c r="AF21" s="53"/>
      <c r="AG21" s="53"/>
    </row>
    <row r="22" spans="1:33" s="54" customFormat="1" x14ac:dyDescent="0.25">
      <c r="A22" s="55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68">
        <v>8203</v>
      </c>
      <c r="P22" s="69">
        <v>34.343899999999998</v>
      </c>
      <c r="Q22" s="48">
        <v>9.5399999999999991</v>
      </c>
      <c r="R22" s="70">
        <v>9086</v>
      </c>
      <c r="S22" s="71">
        <v>38.0411</v>
      </c>
      <c r="T22" s="48">
        <v>10.57</v>
      </c>
      <c r="U22" s="46"/>
      <c r="V22" s="47"/>
      <c r="W22" s="48"/>
      <c r="X22" s="29"/>
      <c r="Y22" s="30"/>
      <c r="Z22" s="31"/>
      <c r="AA22" s="31"/>
      <c r="AB22" s="32"/>
      <c r="AC22" s="51">
        <f t="shared" si="0"/>
        <v>0</v>
      </c>
      <c r="AD22" s="52" t="str">
        <f t="shared" si="1"/>
        <v xml:space="preserve"> </v>
      </c>
      <c r="AE22" s="53"/>
      <c r="AF22" s="53"/>
      <c r="AG22" s="53"/>
    </row>
    <row r="23" spans="1:33" s="54" customFormat="1" x14ac:dyDescent="0.25">
      <c r="A23" s="37">
        <v>13</v>
      </c>
      <c r="B23" s="56">
        <v>89.532799999999995</v>
      </c>
      <c r="C23" s="56">
        <v>5.1012000000000004</v>
      </c>
      <c r="D23" s="56">
        <v>1.0954999999999999</v>
      </c>
      <c r="E23" s="56">
        <v>0.11310000000000001</v>
      </c>
      <c r="F23" s="56">
        <v>0.1714</v>
      </c>
      <c r="G23" s="56">
        <v>5.7000000000000002E-3</v>
      </c>
      <c r="H23" s="56">
        <v>4.2999999999999997E-2</v>
      </c>
      <c r="I23" s="56">
        <v>3.5900000000000001E-2</v>
      </c>
      <c r="J23" s="56">
        <v>3.0800000000000001E-2</v>
      </c>
      <c r="K23" s="56">
        <v>7.0000000000000001E-3</v>
      </c>
      <c r="L23" s="56">
        <v>1.6623000000000001</v>
      </c>
      <c r="M23" s="57">
        <v>2.2012999999999998</v>
      </c>
      <c r="N23" s="58">
        <v>0.75290000000000001</v>
      </c>
      <c r="O23" s="59">
        <v>8214</v>
      </c>
      <c r="P23" s="60">
        <v>34.391300000000001</v>
      </c>
      <c r="Q23" s="61">
        <v>9.5500000000000007</v>
      </c>
      <c r="R23" s="62">
        <v>9098</v>
      </c>
      <c r="S23" s="63">
        <v>38.092799999999997</v>
      </c>
      <c r="T23" s="61">
        <v>10.58</v>
      </c>
      <c r="U23" s="64">
        <v>11507</v>
      </c>
      <c r="V23" s="65">
        <v>48.179699999999997</v>
      </c>
      <c r="W23" s="61">
        <v>13.38</v>
      </c>
      <c r="X23" s="66">
        <v>-15.9</v>
      </c>
      <c r="Y23" s="67">
        <v>-11.2</v>
      </c>
      <c r="Z23" s="49"/>
      <c r="AA23" s="49"/>
      <c r="AB23" s="50"/>
      <c r="AC23" s="51">
        <f t="shared" si="0"/>
        <v>100.00000000000003</v>
      </c>
      <c r="AD23" s="52" t="str">
        <f t="shared" si="1"/>
        <v>ОК</v>
      </c>
      <c r="AE23" s="53"/>
      <c r="AF23" s="53"/>
      <c r="AG23" s="53"/>
    </row>
    <row r="24" spans="1:33" s="54" customFormat="1" x14ac:dyDescent="0.25">
      <c r="A24" s="55">
        <v>14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40"/>
      <c r="O24" s="68">
        <v>8214</v>
      </c>
      <c r="P24" s="69">
        <v>34.391300000000001</v>
      </c>
      <c r="Q24" s="48">
        <v>9.5500000000000007</v>
      </c>
      <c r="R24" s="70">
        <v>9098</v>
      </c>
      <c r="S24" s="71">
        <v>38.092799999999997</v>
      </c>
      <c r="T24" s="48">
        <v>10.58</v>
      </c>
      <c r="U24" s="46"/>
      <c r="V24" s="47"/>
      <c r="W24" s="48"/>
      <c r="X24" s="29"/>
      <c r="Y24" s="30"/>
      <c r="Z24" s="31"/>
      <c r="AA24" s="31"/>
      <c r="AB24" s="32"/>
      <c r="AC24" s="51">
        <f t="shared" si="0"/>
        <v>0</v>
      </c>
      <c r="AD24" s="52" t="str">
        <f t="shared" si="1"/>
        <v xml:space="preserve"> </v>
      </c>
      <c r="AE24" s="53"/>
      <c r="AF24" s="53"/>
      <c r="AG24" s="53"/>
    </row>
    <row r="25" spans="1:33" s="54" customFormat="1" x14ac:dyDescent="0.25">
      <c r="A25" s="37">
        <v>15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40"/>
      <c r="O25" s="68">
        <v>8214</v>
      </c>
      <c r="P25" s="69">
        <v>34.391300000000001</v>
      </c>
      <c r="Q25" s="48">
        <v>9.5500000000000007</v>
      </c>
      <c r="R25" s="70">
        <v>9098</v>
      </c>
      <c r="S25" s="71">
        <v>38.092799999999997</v>
      </c>
      <c r="T25" s="48">
        <v>10.58</v>
      </c>
      <c r="U25" s="46"/>
      <c r="V25" s="47"/>
      <c r="W25" s="48"/>
      <c r="X25" s="29"/>
      <c r="Y25" s="30"/>
      <c r="Z25" s="49" t="s">
        <v>38</v>
      </c>
      <c r="AA25" s="49" t="s">
        <v>39</v>
      </c>
      <c r="AB25" s="50" t="s">
        <v>40</v>
      </c>
      <c r="AC25" s="51">
        <f t="shared" si="0"/>
        <v>0</v>
      </c>
      <c r="AD25" s="52" t="str">
        <f t="shared" si="1"/>
        <v xml:space="preserve"> </v>
      </c>
      <c r="AE25" s="53"/>
      <c r="AF25" s="53"/>
      <c r="AG25" s="53"/>
    </row>
    <row r="26" spans="1:33" s="54" customFormat="1" x14ac:dyDescent="0.25">
      <c r="A26" s="37">
        <v>16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40"/>
      <c r="O26" s="68">
        <v>8214</v>
      </c>
      <c r="P26" s="69">
        <v>34.391300000000001</v>
      </c>
      <c r="Q26" s="48">
        <v>9.5500000000000007</v>
      </c>
      <c r="R26" s="70">
        <v>9098</v>
      </c>
      <c r="S26" s="71">
        <v>38.092799999999997</v>
      </c>
      <c r="T26" s="48">
        <v>10.58</v>
      </c>
      <c r="U26" s="46"/>
      <c r="V26" s="47"/>
      <c r="W26" s="48"/>
      <c r="X26" s="29"/>
      <c r="Y26" s="30"/>
      <c r="Z26" s="49"/>
      <c r="AA26" s="49"/>
      <c r="AB26" s="50"/>
      <c r="AC26" s="51">
        <f t="shared" si="0"/>
        <v>0</v>
      </c>
      <c r="AD26" s="52" t="str">
        <f t="shared" si="1"/>
        <v xml:space="preserve"> </v>
      </c>
      <c r="AE26" s="53"/>
      <c r="AF26" s="53"/>
      <c r="AG26" s="53"/>
    </row>
    <row r="27" spans="1:33" s="54" customFormat="1" x14ac:dyDescent="0.25">
      <c r="A27" s="37">
        <v>17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40"/>
      <c r="O27" s="68">
        <v>8214</v>
      </c>
      <c r="P27" s="69">
        <v>34.391300000000001</v>
      </c>
      <c r="Q27" s="48">
        <v>9.5500000000000007</v>
      </c>
      <c r="R27" s="70">
        <v>9098</v>
      </c>
      <c r="S27" s="71">
        <v>38.092799999999997</v>
      </c>
      <c r="T27" s="48">
        <v>10.58</v>
      </c>
      <c r="U27" s="46"/>
      <c r="V27" s="47"/>
      <c r="W27" s="48"/>
      <c r="X27" s="29"/>
      <c r="Y27" s="30"/>
      <c r="Z27" s="49"/>
      <c r="AA27" s="49"/>
      <c r="AB27" s="50"/>
      <c r="AC27" s="51">
        <f t="shared" si="0"/>
        <v>0</v>
      </c>
      <c r="AD27" s="52" t="str">
        <f t="shared" si="1"/>
        <v xml:space="preserve"> </v>
      </c>
      <c r="AE27" s="53"/>
      <c r="AF27" s="53"/>
      <c r="AG27" s="53"/>
    </row>
    <row r="28" spans="1:33" s="54" customFormat="1" x14ac:dyDescent="0.25">
      <c r="A28" s="37">
        <v>18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40"/>
      <c r="O28" s="68">
        <v>8214</v>
      </c>
      <c r="P28" s="69">
        <v>34.391300000000001</v>
      </c>
      <c r="Q28" s="48">
        <v>9.5500000000000007</v>
      </c>
      <c r="R28" s="70">
        <v>9098</v>
      </c>
      <c r="S28" s="71">
        <v>38.092799999999997</v>
      </c>
      <c r="T28" s="48">
        <v>10.58</v>
      </c>
      <c r="U28" s="46"/>
      <c r="V28" s="47"/>
      <c r="W28" s="48"/>
      <c r="X28" s="29"/>
      <c r="Y28" s="30"/>
      <c r="Z28" s="49"/>
      <c r="AA28" s="49"/>
      <c r="AB28" s="50"/>
      <c r="AC28" s="51">
        <f t="shared" si="0"/>
        <v>0</v>
      </c>
      <c r="AD28" s="52" t="str">
        <f t="shared" si="1"/>
        <v xml:space="preserve"> </v>
      </c>
      <c r="AE28" s="53"/>
      <c r="AF28" s="53"/>
      <c r="AG28" s="53"/>
    </row>
    <row r="29" spans="1:33" s="54" customFormat="1" x14ac:dyDescent="0.25">
      <c r="A29" s="55">
        <v>19</v>
      </c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0"/>
      <c r="O29" s="68">
        <v>8214</v>
      </c>
      <c r="P29" s="69">
        <v>34.391300000000001</v>
      </c>
      <c r="Q29" s="48">
        <v>9.5500000000000007</v>
      </c>
      <c r="R29" s="70">
        <v>9098</v>
      </c>
      <c r="S29" s="71">
        <v>38.092799999999997</v>
      </c>
      <c r="T29" s="48">
        <v>10.58</v>
      </c>
      <c r="U29" s="46"/>
      <c r="V29" s="47"/>
      <c r="W29" s="48"/>
      <c r="X29" s="29"/>
      <c r="Y29" s="30"/>
      <c r="Z29" s="31"/>
      <c r="AA29" s="31"/>
      <c r="AB29" s="32"/>
      <c r="AC29" s="51">
        <f t="shared" si="0"/>
        <v>0</v>
      </c>
      <c r="AD29" s="52" t="str">
        <f t="shared" si="1"/>
        <v xml:space="preserve"> </v>
      </c>
      <c r="AE29" s="53"/>
      <c r="AF29" s="53"/>
      <c r="AG29" s="53"/>
    </row>
    <row r="30" spans="1:33" s="54" customFormat="1" x14ac:dyDescent="0.25">
      <c r="A30" s="37">
        <v>20</v>
      </c>
      <c r="B30" s="79">
        <v>89.626300000000001</v>
      </c>
      <c r="C30" s="80">
        <v>5.0720999999999998</v>
      </c>
      <c r="D30" s="80">
        <v>1.0590999999999999</v>
      </c>
      <c r="E30" s="80">
        <v>0.11169999999999999</v>
      </c>
      <c r="F30" s="80">
        <v>0.16819999999999999</v>
      </c>
      <c r="G30" s="80">
        <v>7.1000000000000004E-3</v>
      </c>
      <c r="H30" s="80">
        <v>4.19E-2</v>
      </c>
      <c r="I30" s="80">
        <v>3.5200000000000002E-2</v>
      </c>
      <c r="J30" s="80">
        <v>2.18E-2</v>
      </c>
      <c r="K30" s="80">
        <v>8.3999999999999995E-3</v>
      </c>
      <c r="L30" s="80">
        <v>1.6616</v>
      </c>
      <c r="M30" s="81">
        <v>2.1865999999999999</v>
      </c>
      <c r="N30" s="82">
        <v>0.75180000000000002</v>
      </c>
      <c r="O30" s="83">
        <v>8205</v>
      </c>
      <c r="P30" s="84">
        <v>34.353999999999999</v>
      </c>
      <c r="Q30" s="85">
        <v>9.5399999999999991</v>
      </c>
      <c r="R30" s="86">
        <v>9088</v>
      </c>
      <c r="S30" s="87">
        <v>38.052999999999997</v>
      </c>
      <c r="T30" s="88">
        <v>10.57</v>
      </c>
      <c r="U30" s="89">
        <v>11503</v>
      </c>
      <c r="V30" s="90">
        <v>48.165100000000002</v>
      </c>
      <c r="W30" s="85">
        <v>13.38</v>
      </c>
      <c r="X30" s="91">
        <v>-16.600000000000001</v>
      </c>
      <c r="Y30" s="92">
        <v>-14.1</v>
      </c>
      <c r="Z30" s="49"/>
      <c r="AA30" s="49"/>
      <c r="AB30" s="50"/>
      <c r="AC30" s="51">
        <f t="shared" si="0"/>
        <v>100</v>
      </c>
      <c r="AD30" s="52" t="str">
        <f>IF(AC30=100,"ОК"," ")</f>
        <v>ОК</v>
      </c>
      <c r="AE30" s="53"/>
      <c r="AF30" s="53"/>
      <c r="AG30" s="53"/>
    </row>
    <row r="31" spans="1:33" s="54" customFormat="1" x14ac:dyDescent="0.25">
      <c r="A31" s="55">
        <v>21</v>
      </c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93"/>
      <c r="O31" s="41">
        <v>8205</v>
      </c>
      <c r="P31" s="94">
        <v>34.353999999999999</v>
      </c>
      <c r="Q31" s="95">
        <v>9.5399999999999991</v>
      </c>
      <c r="R31" s="44">
        <v>9088</v>
      </c>
      <c r="S31" s="45">
        <v>38.052999999999997</v>
      </c>
      <c r="T31" s="96">
        <v>10.57</v>
      </c>
      <c r="U31" s="97"/>
      <c r="V31" s="98"/>
      <c r="W31" s="99"/>
      <c r="X31" s="100"/>
      <c r="Y31" s="101"/>
      <c r="Z31" s="31"/>
      <c r="AA31" s="31"/>
      <c r="AB31" s="32"/>
      <c r="AC31" s="51">
        <f t="shared" si="0"/>
        <v>0</v>
      </c>
      <c r="AD31" s="52" t="str">
        <f t="shared" si="1"/>
        <v xml:space="preserve"> </v>
      </c>
      <c r="AE31" s="53"/>
      <c r="AF31" s="53"/>
      <c r="AG31" s="53"/>
    </row>
    <row r="32" spans="1:33" s="54" customFormat="1" x14ac:dyDescent="0.25">
      <c r="A32" s="37">
        <v>22</v>
      </c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2"/>
      <c r="O32" s="41">
        <v>8205</v>
      </c>
      <c r="P32" s="94">
        <v>34.353999999999999</v>
      </c>
      <c r="Q32" s="95">
        <v>9.5399999999999991</v>
      </c>
      <c r="R32" s="44">
        <v>9088</v>
      </c>
      <c r="S32" s="45">
        <v>38.052999999999997</v>
      </c>
      <c r="T32" s="96">
        <v>10.57</v>
      </c>
      <c r="U32" s="89"/>
      <c r="V32" s="90"/>
      <c r="W32" s="85"/>
      <c r="X32" s="100"/>
      <c r="Y32" s="101"/>
      <c r="Z32" s="102"/>
      <c r="AA32" s="102"/>
      <c r="AB32" s="103"/>
      <c r="AC32" s="51">
        <f t="shared" si="0"/>
        <v>0</v>
      </c>
      <c r="AD32" s="52" t="str">
        <f t="shared" si="1"/>
        <v xml:space="preserve"> </v>
      </c>
      <c r="AE32" s="53"/>
      <c r="AF32" s="53"/>
      <c r="AG32" s="53"/>
    </row>
    <row r="33" spans="1:33" s="54" customFormat="1" x14ac:dyDescent="0.25">
      <c r="A33" s="37">
        <v>23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104"/>
      <c r="O33" s="41">
        <v>8205</v>
      </c>
      <c r="P33" s="94">
        <v>34.353999999999999</v>
      </c>
      <c r="Q33" s="95">
        <v>9.5399999999999991</v>
      </c>
      <c r="R33" s="44">
        <v>9088</v>
      </c>
      <c r="S33" s="45">
        <v>38.052999999999997</v>
      </c>
      <c r="T33" s="96">
        <v>10.57</v>
      </c>
      <c r="U33" s="105"/>
      <c r="V33" s="106"/>
      <c r="W33" s="85"/>
      <c r="X33" s="100"/>
      <c r="Y33" s="101"/>
      <c r="Z33" s="49"/>
      <c r="AA33" s="49"/>
      <c r="AB33" s="50"/>
      <c r="AC33" s="51">
        <f t="shared" si="0"/>
        <v>0</v>
      </c>
      <c r="AD33" s="52" t="str">
        <f>IF(AC33=100,"ОК"," ")</f>
        <v xml:space="preserve"> </v>
      </c>
      <c r="AE33" s="53"/>
      <c r="AF33" s="53"/>
      <c r="AG33" s="53"/>
    </row>
    <row r="34" spans="1:33" s="54" customFormat="1" x14ac:dyDescent="0.25">
      <c r="A34" s="37">
        <v>24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104"/>
      <c r="O34" s="41">
        <v>8205</v>
      </c>
      <c r="P34" s="94">
        <v>34.353999999999999</v>
      </c>
      <c r="Q34" s="95">
        <v>9.5399999999999991</v>
      </c>
      <c r="R34" s="44">
        <v>9088</v>
      </c>
      <c r="S34" s="45">
        <v>38.052999999999997</v>
      </c>
      <c r="T34" s="96">
        <v>10.57</v>
      </c>
      <c r="U34" s="105"/>
      <c r="V34" s="106"/>
      <c r="W34" s="85"/>
      <c r="X34" s="100"/>
      <c r="Y34" s="101"/>
      <c r="Z34" s="49"/>
      <c r="AA34" s="49"/>
      <c r="AB34" s="50"/>
      <c r="AC34" s="51">
        <f t="shared" si="0"/>
        <v>0</v>
      </c>
      <c r="AD34" s="52" t="str">
        <f t="shared" si="1"/>
        <v xml:space="preserve"> </v>
      </c>
      <c r="AE34" s="53"/>
      <c r="AF34" s="53"/>
      <c r="AG34" s="53"/>
    </row>
    <row r="35" spans="1:33" s="54" customFormat="1" x14ac:dyDescent="0.25">
      <c r="A35" s="37">
        <v>25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104"/>
      <c r="O35" s="41">
        <v>8205</v>
      </c>
      <c r="P35" s="94">
        <v>34.353999999999999</v>
      </c>
      <c r="Q35" s="95">
        <v>9.5399999999999991</v>
      </c>
      <c r="R35" s="44">
        <v>9088</v>
      </c>
      <c r="S35" s="45">
        <v>38.052999999999997</v>
      </c>
      <c r="T35" s="96">
        <v>10.57</v>
      </c>
      <c r="U35" s="105"/>
      <c r="V35" s="106"/>
      <c r="W35" s="85"/>
      <c r="X35" s="100"/>
      <c r="Y35" s="101"/>
      <c r="Z35" s="102"/>
      <c r="AA35" s="102"/>
      <c r="AB35" s="103"/>
      <c r="AC35" s="51">
        <f t="shared" si="0"/>
        <v>0</v>
      </c>
      <c r="AD35" s="52" t="str">
        <f t="shared" si="1"/>
        <v xml:space="preserve"> </v>
      </c>
      <c r="AE35" s="53"/>
      <c r="AF35" s="53"/>
      <c r="AG35" s="53"/>
    </row>
    <row r="36" spans="1:33" s="54" customFormat="1" x14ac:dyDescent="0.25">
      <c r="A36" s="55">
        <v>26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  <c r="N36" s="93"/>
      <c r="O36" s="41">
        <v>8205</v>
      </c>
      <c r="P36" s="94">
        <v>34.353999999999999</v>
      </c>
      <c r="Q36" s="95">
        <v>9.5399999999999991</v>
      </c>
      <c r="R36" s="44">
        <v>9088</v>
      </c>
      <c r="S36" s="45">
        <v>38.052999999999997</v>
      </c>
      <c r="T36" s="96">
        <v>10.57</v>
      </c>
      <c r="U36" s="97"/>
      <c r="V36" s="98"/>
      <c r="W36" s="99"/>
      <c r="X36" s="100"/>
      <c r="Y36" s="101"/>
      <c r="Z36" s="31"/>
      <c r="AA36" s="31"/>
      <c r="AB36" s="32"/>
      <c r="AC36" s="51">
        <f t="shared" si="0"/>
        <v>0</v>
      </c>
      <c r="AD36" s="52" t="str">
        <f t="shared" si="1"/>
        <v xml:space="preserve"> </v>
      </c>
      <c r="AE36" s="53"/>
      <c r="AF36" s="53"/>
      <c r="AG36" s="53"/>
    </row>
    <row r="37" spans="1:33" s="54" customFormat="1" x14ac:dyDescent="0.25">
      <c r="A37" s="37">
        <v>27</v>
      </c>
      <c r="B37" s="79">
        <v>89.889600000000002</v>
      </c>
      <c r="C37" s="80">
        <v>4.9158999999999997</v>
      </c>
      <c r="D37" s="80">
        <v>1.0369999999999999</v>
      </c>
      <c r="E37" s="80">
        <v>0.1091</v>
      </c>
      <c r="F37" s="80">
        <v>0.1638</v>
      </c>
      <c r="G37" s="80">
        <v>3.7000000000000002E-3</v>
      </c>
      <c r="H37" s="80">
        <v>4.5900000000000003E-2</v>
      </c>
      <c r="I37" s="80">
        <v>3.8399999999999997E-2</v>
      </c>
      <c r="J37" s="80">
        <v>3.9699999999999999E-2</v>
      </c>
      <c r="K37" s="80">
        <v>7.7000000000000002E-3</v>
      </c>
      <c r="L37" s="80">
        <v>1.6846000000000001</v>
      </c>
      <c r="M37" s="81">
        <v>2.0647000000000002</v>
      </c>
      <c r="N37" s="82">
        <v>0.74980000000000002</v>
      </c>
      <c r="O37" s="83">
        <v>8205</v>
      </c>
      <c r="P37" s="84">
        <v>34.356200000000001</v>
      </c>
      <c r="Q37" s="85">
        <v>9.5399999999999991</v>
      </c>
      <c r="R37" s="86">
        <v>9089</v>
      </c>
      <c r="S37" s="87">
        <v>38.056600000000003</v>
      </c>
      <c r="T37" s="88">
        <v>10.57</v>
      </c>
      <c r="U37" s="89">
        <v>11520</v>
      </c>
      <c r="V37" s="90">
        <v>48.234000000000002</v>
      </c>
      <c r="W37" s="85">
        <v>13.4</v>
      </c>
      <c r="X37" s="91">
        <v>-15.9</v>
      </c>
      <c r="Y37" s="92">
        <v>-15.1</v>
      </c>
      <c r="Z37" s="49"/>
      <c r="AA37" s="49"/>
      <c r="AB37" s="50"/>
      <c r="AC37" s="51">
        <f t="shared" si="0"/>
        <v>100.00009999999999</v>
      </c>
      <c r="AD37" s="52" t="str">
        <f t="shared" si="1"/>
        <v xml:space="preserve"> </v>
      </c>
      <c r="AE37" s="53"/>
      <c r="AF37" s="53"/>
      <c r="AG37" s="53"/>
    </row>
    <row r="38" spans="1:33" s="54" customFormat="1" x14ac:dyDescent="0.25">
      <c r="A38" s="55">
        <v>28</v>
      </c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N38" s="93"/>
      <c r="O38" s="41">
        <v>8205</v>
      </c>
      <c r="P38" s="94">
        <v>34.356200000000001</v>
      </c>
      <c r="Q38" s="95">
        <v>9.5399999999999991</v>
      </c>
      <c r="R38" s="44">
        <v>9089</v>
      </c>
      <c r="S38" s="45">
        <v>38.056600000000003</v>
      </c>
      <c r="T38" s="96">
        <v>10.57</v>
      </c>
      <c r="U38" s="97"/>
      <c r="V38" s="98"/>
      <c r="W38" s="99"/>
      <c r="X38" s="100"/>
      <c r="Y38" s="101"/>
      <c r="Z38" s="31"/>
      <c r="AA38" s="31"/>
      <c r="AB38" s="32"/>
      <c r="AC38" s="51">
        <f t="shared" si="0"/>
        <v>0</v>
      </c>
      <c r="AD38" s="52" t="str">
        <f t="shared" si="1"/>
        <v xml:space="preserve"> </v>
      </c>
      <c r="AE38" s="53"/>
      <c r="AF38" s="53"/>
      <c r="AG38" s="53"/>
    </row>
    <row r="39" spans="1:33" s="54" customFormat="1" x14ac:dyDescent="0.25">
      <c r="A39" s="37">
        <v>29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2"/>
      <c r="O39" s="41">
        <v>8205</v>
      </c>
      <c r="P39" s="94">
        <v>34.356200000000001</v>
      </c>
      <c r="Q39" s="95">
        <v>9.5399999999999991</v>
      </c>
      <c r="R39" s="44">
        <v>9089</v>
      </c>
      <c r="S39" s="45">
        <v>38.056600000000003</v>
      </c>
      <c r="T39" s="96">
        <v>10.57</v>
      </c>
      <c r="U39" s="89"/>
      <c r="V39" s="90"/>
      <c r="W39" s="85"/>
      <c r="X39" s="100"/>
      <c r="Y39" s="101"/>
      <c r="Z39" s="49"/>
      <c r="AA39" s="49"/>
      <c r="AB39" s="50"/>
      <c r="AC39" s="51">
        <f t="shared" si="0"/>
        <v>0</v>
      </c>
      <c r="AD39" s="52" t="str">
        <f t="shared" si="1"/>
        <v xml:space="preserve"> </v>
      </c>
      <c r="AE39" s="53"/>
      <c r="AF39" s="53"/>
      <c r="AG39" s="53"/>
    </row>
    <row r="40" spans="1:33" s="54" customFormat="1" x14ac:dyDescent="0.25">
      <c r="A40" s="107">
        <v>30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/>
      <c r="O40" s="41">
        <v>8205</v>
      </c>
      <c r="P40" s="94">
        <v>34.356200000000001</v>
      </c>
      <c r="Q40" s="95">
        <v>9.5399999999999991</v>
      </c>
      <c r="R40" s="44">
        <v>9089</v>
      </c>
      <c r="S40" s="45">
        <v>38.056600000000003</v>
      </c>
      <c r="T40" s="96">
        <v>10.57</v>
      </c>
      <c r="U40" s="112"/>
      <c r="V40" s="113"/>
      <c r="W40" s="114"/>
      <c r="X40" s="100"/>
      <c r="Y40" s="101"/>
      <c r="Z40" s="115"/>
      <c r="AA40" s="115"/>
      <c r="AB40" s="116"/>
      <c r="AC40" s="51">
        <f t="shared" si="0"/>
        <v>0</v>
      </c>
      <c r="AD40" s="52"/>
      <c r="AE40" s="53"/>
      <c r="AF40" s="53"/>
      <c r="AG40" s="53"/>
    </row>
    <row r="41" spans="1:33" s="54" customFormat="1" ht="15.75" thickBot="1" x14ac:dyDescent="0.3">
      <c r="A41" s="117">
        <v>31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121"/>
      <c r="O41" s="41">
        <v>8205</v>
      </c>
      <c r="P41" s="94">
        <v>34.356200000000001</v>
      </c>
      <c r="Q41" s="95">
        <v>9.5399999999999991</v>
      </c>
      <c r="R41" s="44">
        <v>9089</v>
      </c>
      <c r="S41" s="45">
        <v>38.056600000000003</v>
      </c>
      <c r="T41" s="96">
        <v>10.57</v>
      </c>
      <c r="U41" s="122"/>
      <c r="V41" s="123"/>
      <c r="W41" s="124"/>
      <c r="X41" s="100"/>
      <c r="Y41" s="101"/>
      <c r="Z41" s="125"/>
      <c r="AA41" s="125"/>
      <c r="AB41" s="126"/>
      <c r="AC41" s="51">
        <f t="shared" si="0"/>
        <v>0</v>
      </c>
      <c r="AD41" s="52" t="str">
        <f t="shared" si="1"/>
        <v xml:space="preserve"> </v>
      </c>
      <c r="AE41" s="53"/>
      <c r="AF41" s="53"/>
      <c r="AG41" s="53"/>
    </row>
    <row r="42" spans="1:33" ht="15" customHeight="1" thickBot="1" x14ac:dyDescent="0.3">
      <c r="A42" s="238" t="s">
        <v>41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40"/>
      <c r="O42" s="241">
        <f>SUMPRODUCT(O11:O41,'[1] розрахунок'!BR91:BR121)/'[1] розрахунок'!BR122</f>
        <v>8204.6162543931496</v>
      </c>
      <c r="P42" s="243">
        <f>SUMPRODUCT(P11:P41,'[1] розрахунок'!BR91:BR121)/'[1] розрахунок'!BR122</f>
        <v>34.352536162584208</v>
      </c>
      <c r="Q42" s="245">
        <f>SUMPRODUCT(Q11:Q41,'[1] розрахунок'!BR91:BR121)/'[1] розрахунок'!BR122</f>
        <v>9.5406679066679807</v>
      </c>
      <c r="R42" s="241">
        <f>SUMPRODUCT(R11:R41,'[1] розрахунок'!BR91:BR121)/'[1] розрахунок'!BR122</f>
        <v>9088.1742400755047</v>
      </c>
      <c r="S42" s="243">
        <f>SUMPRODUCT(S11:S41,'[1] розрахунок'!BR91:BR121)/'[1] розрахунок'!BR122</f>
        <v>38.051877680031843</v>
      </c>
      <c r="T42" s="245">
        <f>SUMPRODUCT(T11:T41,'[1] розрахунок'!BR91:BR121)/'[1] розрахунок'!BR122</f>
        <v>10.570667906667987</v>
      </c>
      <c r="U42" s="255"/>
      <c r="V42" s="256"/>
      <c r="W42" s="256"/>
      <c r="X42" s="256"/>
      <c r="Y42" s="256"/>
      <c r="Z42" s="256"/>
      <c r="AA42" s="256"/>
      <c r="AB42" s="257"/>
      <c r="AC42" s="127"/>
      <c r="AD42" s="128"/>
      <c r="AE42" s="129"/>
      <c r="AF42" s="129"/>
      <c r="AG42" s="129"/>
    </row>
    <row r="43" spans="1:33" ht="19.5" customHeight="1" thickBot="1" x14ac:dyDescent="0.3">
      <c r="A43" s="10"/>
      <c r="B43" s="130"/>
      <c r="C43" s="130"/>
      <c r="D43" s="130"/>
      <c r="E43" s="130"/>
      <c r="F43" s="130"/>
      <c r="G43" s="130"/>
      <c r="H43" s="258" t="s">
        <v>42</v>
      </c>
      <c r="I43" s="259"/>
      <c r="J43" s="259"/>
      <c r="K43" s="259"/>
      <c r="L43" s="259"/>
      <c r="M43" s="259"/>
      <c r="N43" s="260"/>
      <c r="O43" s="242"/>
      <c r="P43" s="244"/>
      <c r="Q43" s="246"/>
      <c r="R43" s="242"/>
      <c r="S43" s="244"/>
      <c r="T43" s="246"/>
      <c r="U43" s="261"/>
      <c r="V43" s="262"/>
      <c r="W43" s="262"/>
      <c r="X43" s="262"/>
      <c r="Y43" s="262"/>
      <c r="Z43" s="262"/>
      <c r="AA43" s="262"/>
      <c r="AB43" s="263"/>
    </row>
    <row r="44" spans="1:33" ht="22.5" customHeight="1" x14ac:dyDescent="0.25">
      <c r="A44" s="1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28"/>
      <c r="V44" s="228"/>
      <c r="W44" s="228"/>
      <c r="X44" s="228"/>
      <c r="Y44" s="228"/>
      <c r="Z44" s="228"/>
      <c r="AA44" s="228"/>
      <c r="AB44" s="229"/>
    </row>
    <row r="45" spans="1:33" ht="22.5" customHeight="1" x14ac:dyDescent="0.25">
      <c r="A45" s="1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31"/>
      <c r="V45" s="131"/>
      <c r="W45" s="131"/>
      <c r="X45" s="131"/>
      <c r="Y45" s="131"/>
      <c r="Z45" s="131"/>
      <c r="AA45" s="131"/>
      <c r="AB45" s="132"/>
    </row>
    <row r="46" spans="1:33" s="140" customFormat="1" ht="14.1" customHeight="1" x14ac:dyDescent="0.25">
      <c r="A46" s="133"/>
      <c r="B46" s="134" t="s">
        <v>43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264" t="s">
        <v>44</v>
      </c>
      <c r="N46" s="264"/>
      <c r="O46" s="264"/>
      <c r="P46" s="136"/>
      <c r="Q46" s="135"/>
      <c r="R46" s="265">
        <f>[1]Додаток!F1</f>
        <v>42828</v>
      </c>
      <c r="S46" s="265"/>
      <c r="T46" s="265"/>
      <c r="U46" s="137"/>
      <c r="V46" s="137"/>
      <c r="W46" s="137"/>
      <c r="X46" s="137"/>
      <c r="Y46" s="137"/>
      <c r="Z46" s="137"/>
      <c r="AA46" s="137"/>
      <c r="AB46" s="138"/>
      <c r="AC46" s="139"/>
      <c r="AE46" s="141"/>
    </row>
    <row r="47" spans="1:33" s="140" customFormat="1" ht="7.5" customHeight="1" x14ac:dyDescent="0.25">
      <c r="A47" s="133"/>
      <c r="B47" s="142"/>
      <c r="C47" s="143" t="s">
        <v>45</v>
      </c>
      <c r="D47" s="144"/>
      <c r="E47" s="145"/>
      <c r="F47" s="145"/>
      <c r="G47" s="145"/>
      <c r="H47" s="145"/>
      <c r="I47" s="145"/>
      <c r="J47" s="145"/>
      <c r="K47" s="143" t="s">
        <v>46</v>
      </c>
      <c r="L47" s="146"/>
      <c r="M47" s="147"/>
      <c r="N47" s="143" t="s">
        <v>47</v>
      </c>
      <c r="O47" s="147"/>
      <c r="P47" s="147"/>
      <c r="Q47" s="146"/>
      <c r="R47" s="266" t="s">
        <v>48</v>
      </c>
      <c r="S47" s="266"/>
      <c r="T47" s="266"/>
      <c r="U47" s="137"/>
      <c r="V47" s="137"/>
      <c r="W47" s="137"/>
      <c r="X47" s="137"/>
      <c r="Y47" s="137"/>
      <c r="Z47" s="137"/>
      <c r="AA47" s="137"/>
      <c r="AB47" s="138"/>
      <c r="AC47" s="139"/>
      <c r="AE47" s="141"/>
    </row>
    <row r="48" spans="1:33" s="140" customFormat="1" ht="14.1" customHeight="1" x14ac:dyDescent="0.25">
      <c r="A48" s="133"/>
      <c r="B48" s="134" t="s">
        <v>49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264" t="s">
        <v>50</v>
      </c>
      <c r="N48" s="264"/>
      <c r="O48" s="264"/>
      <c r="P48" s="136"/>
      <c r="Q48" s="135"/>
      <c r="R48" s="265">
        <f>R46</f>
        <v>42828</v>
      </c>
      <c r="S48" s="265"/>
      <c r="T48" s="265"/>
      <c r="U48" s="148"/>
      <c r="V48" s="148"/>
      <c r="W48" s="148"/>
      <c r="X48" s="148"/>
      <c r="Y48" s="148"/>
      <c r="Z48" s="148"/>
      <c r="AA48" s="148"/>
      <c r="AB48" s="149"/>
      <c r="AC48" s="139"/>
      <c r="AE48" s="141"/>
    </row>
    <row r="49" spans="1:31" s="140" customFormat="1" ht="7.5" customHeight="1" x14ac:dyDescent="0.25">
      <c r="A49" s="133"/>
      <c r="B49" s="6"/>
      <c r="C49" s="143" t="s">
        <v>51</v>
      </c>
      <c r="D49" s="145"/>
      <c r="E49" s="144"/>
      <c r="F49" s="145"/>
      <c r="G49" s="145"/>
      <c r="H49" s="145"/>
      <c r="I49" s="145"/>
      <c r="J49" s="145"/>
      <c r="K49" s="143" t="s">
        <v>46</v>
      </c>
      <c r="L49" s="146"/>
      <c r="M49" s="147"/>
      <c r="N49" s="143" t="s">
        <v>47</v>
      </c>
      <c r="O49" s="147"/>
      <c r="P49" s="147"/>
      <c r="Q49" s="146"/>
      <c r="R49" s="266" t="s">
        <v>48</v>
      </c>
      <c r="S49" s="266"/>
      <c r="T49" s="266"/>
      <c r="U49" s="148"/>
      <c r="V49" s="148"/>
      <c r="W49" s="148"/>
      <c r="X49" s="148"/>
      <c r="Y49" s="148"/>
      <c r="Z49" s="148"/>
      <c r="AA49" s="148"/>
      <c r="AB49" s="149"/>
      <c r="AC49" s="139"/>
      <c r="AE49" s="141"/>
    </row>
    <row r="50" spans="1:31" s="140" customFormat="1" ht="14.1" customHeight="1" x14ac:dyDescent="0.25">
      <c r="A50" s="133"/>
      <c r="B50" s="134" t="s">
        <v>52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264" t="s">
        <v>53</v>
      </c>
      <c r="N50" s="264"/>
      <c r="O50" s="264"/>
      <c r="P50" s="136"/>
      <c r="Q50" s="136"/>
      <c r="R50" s="265">
        <f>R46</f>
        <v>42828</v>
      </c>
      <c r="S50" s="265"/>
      <c r="T50" s="265"/>
      <c r="U50" s="148"/>
      <c r="V50" s="148"/>
      <c r="W50" s="148"/>
      <c r="X50" s="148"/>
      <c r="Y50" s="148"/>
      <c r="Z50" s="148"/>
      <c r="AA50" s="148"/>
      <c r="AB50" s="149"/>
      <c r="AC50" s="139"/>
      <c r="AE50" s="141"/>
    </row>
    <row r="51" spans="1:31" s="140" customFormat="1" ht="6.75" customHeight="1" x14ac:dyDescent="0.25">
      <c r="A51" s="133"/>
      <c r="B51" s="6"/>
      <c r="C51" s="143" t="s">
        <v>54</v>
      </c>
      <c r="D51" s="145"/>
      <c r="E51" s="144"/>
      <c r="F51" s="145"/>
      <c r="G51" s="145"/>
      <c r="H51" s="145"/>
      <c r="I51" s="145"/>
      <c r="J51" s="145"/>
      <c r="K51" s="143" t="s">
        <v>46</v>
      </c>
      <c r="L51" s="146"/>
      <c r="M51" s="147"/>
      <c r="N51" s="143" t="s">
        <v>47</v>
      </c>
      <c r="O51" s="147"/>
      <c r="P51" s="147"/>
      <c r="Q51" s="146"/>
      <c r="R51" s="266" t="s">
        <v>48</v>
      </c>
      <c r="S51" s="266"/>
      <c r="T51" s="266"/>
      <c r="U51" s="148"/>
      <c r="V51" s="148"/>
      <c r="W51" s="148"/>
      <c r="X51" s="148"/>
      <c r="Y51" s="148"/>
      <c r="Z51" s="148"/>
      <c r="AA51" s="148"/>
      <c r="AB51" s="149"/>
      <c r="AC51" s="139"/>
      <c r="AE51" s="141"/>
    </row>
    <row r="52" spans="1:31" ht="15.75" thickBot="1" x14ac:dyDescent="0.3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2"/>
    </row>
  </sheetData>
  <mergeCells count="54"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  <mergeCell ref="O8:W8"/>
    <mergeCell ref="B9:B10"/>
    <mergeCell ref="S42:S43"/>
    <mergeCell ref="T42:T43"/>
    <mergeCell ref="U42:AB42"/>
    <mergeCell ref="H43:N43"/>
    <mergeCell ref="U43:AB43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A2:D2"/>
    <mergeCell ref="E2:AB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L5:T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view="pageBreakPreview" topLeftCell="A58" zoomScale="115" zoomScaleNormal="80" zoomScaleSheetLayoutView="115" workbookViewId="0">
      <selection activeCell="B33" sqref="B33"/>
    </sheetView>
  </sheetViews>
  <sheetFormatPr defaultRowHeight="14.25" x14ac:dyDescent="0.2"/>
  <cols>
    <col min="1" max="1" width="17.85546875" style="153" customWidth="1"/>
    <col min="2" max="2" width="40" style="153" customWidth="1"/>
    <col min="3" max="3" width="21.140625" style="153" customWidth="1"/>
    <col min="4" max="4" width="21.42578125" style="153" customWidth="1"/>
    <col min="5" max="5" width="22" style="153" customWidth="1"/>
    <col min="6" max="14" width="12.7109375" style="153" customWidth="1"/>
    <col min="15" max="15" width="20.140625" style="153" customWidth="1"/>
    <col min="16" max="16384" width="9.140625" style="153"/>
  </cols>
  <sheetData>
    <row r="1" spans="1:11" ht="15" x14ac:dyDescent="0.2">
      <c r="A1" s="277"/>
      <c r="B1" s="277"/>
    </row>
    <row r="2" spans="1:11" ht="15" x14ac:dyDescent="0.25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4" spans="1:11" ht="15" thickBot="1" x14ac:dyDescent="0.25"/>
    <row r="5" spans="1:11" ht="15" x14ac:dyDescent="0.2">
      <c r="A5" s="278" t="s">
        <v>56</v>
      </c>
      <c r="B5" s="278" t="s">
        <v>57</v>
      </c>
      <c r="C5" s="267" t="s">
        <v>58</v>
      </c>
      <c r="D5" s="268"/>
      <c r="E5" s="269"/>
    </row>
    <row r="6" spans="1:11" ht="15.75" thickBot="1" x14ac:dyDescent="0.25">
      <c r="A6" s="279"/>
      <c r="B6" s="279"/>
      <c r="C6" s="155" t="s">
        <v>59</v>
      </c>
      <c r="D6" s="156" t="s">
        <v>60</v>
      </c>
      <c r="E6" s="157" t="s">
        <v>61</v>
      </c>
    </row>
    <row r="7" spans="1:11" ht="25.5" x14ac:dyDescent="0.2">
      <c r="A7" s="270" t="s">
        <v>62</v>
      </c>
      <c r="B7" s="179" t="s">
        <v>63</v>
      </c>
      <c r="C7" s="170">
        <v>38.052164692274438</v>
      </c>
      <c r="D7" s="171">
        <v>9088.6035228745113</v>
      </c>
      <c r="E7" s="172">
        <v>10.57004574785401</v>
      </c>
    </row>
    <row r="8" spans="1:11" ht="25.5" x14ac:dyDescent="0.2">
      <c r="A8" s="271"/>
      <c r="B8" s="180" t="s">
        <v>64</v>
      </c>
      <c r="C8" s="173">
        <v>38.052535345143276</v>
      </c>
      <c r="D8" s="174">
        <v>9088.6920517925573</v>
      </c>
      <c r="E8" s="175">
        <v>10.570148706984243</v>
      </c>
    </row>
    <row r="9" spans="1:11" x14ac:dyDescent="0.2">
      <c r="A9" s="271"/>
      <c r="B9" s="180" t="s">
        <v>65</v>
      </c>
      <c r="C9" s="173">
        <v>38.051731770208271</v>
      </c>
      <c r="D9" s="174">
        <v>9088.5001212139869</v>
      </c>
      <c r="E9" s="175">
        <v>10.56992549172452</v>
      </c>
    </row>
    <row r="10" spans="1:11" x14ac:dyDescent="0.2">
      <c r="A10" s="271"/>
      <c r="B10" s="180" t="s">
        <v>66</v>
      </c>
      <c r="C10" s="173">
        <v>38.052097903682331</v>
      </c>
      <c r="D10" s="174">
        <v>9088.5875706931201</v>
      </c>
      <c r="E10" s="175">
        <v>10.570027195467313</v>
      </c>
    </row>
    <row r="11" spans="1:11" x14ac:dyDescent="0.2">
      <c r="A11" s="271"/>
      <c r="B11" s="181" t="s">
        <v>67</v>
      </c>
      <c r="C11" s="173">
        <v>38.051807259198384</v>
      </c>
      <c r="D11" s="174">
        <v>9088.5181514497708</v>
      </c>
      <c r="E11" s="175">
        <v>10.56994646088844</v>
      </c>
    </row>
    <row r="12" spans="1:11" x14ac:dyDescent="0.2">
      <c r="A12" s="271"/>
      <c r="B12" s="181" t="s">
        <v>68</v>
      </c>
      <c r="C12" s="173">
        <v>38.051842419062481</v>
      </c>
      <c r="D12" s="174">
        <v>9088.5265492391554</v>
      </c>
      <c r="E12" s="175">
        <v>10.569956227517356</v>
      </c>
    </row>
    <row r="13" spans="1:11" ht="27.75" customHeight="1" x14ac:dyDescent="0.2">
      <c r="A13" s="271"/>
      <c r="B13" s="181" t="s">
        <v>69</v>
      </c>
      <c r="C13" s="173">
        <v>38.053164912141732</v>
      </c>
      <c r="D13" s="174">
        <v>9088.8424212889131</v>
      </c>
      <c r="E13" s="175">
        <v>10.570323586706037</v>
      </c>
    </row>
    <row r="14" spans="1:11" x14ac:dyDescent="0.2">
      <c r="A14" s="271"/>
      <c r="B14" s="181" t="s">
        <v>70</v>
      </c>
      <c r="C14" s="173">
        <v>38.052223803752881</v>
      </c>
      <c r="D14" s="174">
        <v>9088.6176414087804</v>
      </c>
      <c r="E14" s="175">
        <v>10.570062167709134</v>
      </c>
    </row>
    <row r="15" spans="1:11" x14ac:dyDescent="0.2">
      <c r="A15" s="271"/>
      <c r="B15" s="181" t="s">
        <v>71</v>
      </c>
      <c r="C15" s="173">
        <v>38.052165170964976</v>
      </c>
      <c r="D15" s="174">
        <v>9088.6036372077833</v>
      </c>
      <c r="E15" s="175">
        <v>10.570045880823605</v>
      </c>
    </row>
    <row r="16" spans="1:11" x14ac:dyDescent="0.2">
      <c r="A16" s="271"/>
      <c r="B16" s="180" t="s">
        <v>72</v>
      </c>
      <c r="C16" s="173">
        <v>38.051885444773426</v>
      </c>
      <c r="D16" s="174">
        <v>9088.5368257538084</v>
      </c>
      <c r="E16" s="175">
        <v>10.569968179103729</v>
      </c>
    </row>
    <row r="17" spans="1:5" x14ac:dyDescent="0.2">
      <c r="A17" s="271"/>
      <c r="B17" s="181" t="s">
        <v>73</v>
      </c>
      <c r="C17" s="173">
        <v>38.05189418060138</v>
      </c>
      <c r="D17" s="174">
        <v>9088.5389122704983</v>
      </c>
      <c r="E17" s="175">
        <v>10.569970605722606</v>
      </c>
    </row>
    <row r="18" spans="1:5" ht="25.5" x14ac:dyDescent="0.2">
      <c r="A18" s="271"/>
      <c r="B18" s="180" t="s">
        <v>74</v>
      </c>
      <c r="C18" s="173">
        <v>38.057545972512969</v>
      </c>
      <c r="D18" s="174">
        <v>9089.8888195962354</v>
      </c>
      <c r="E18" s="175">
        <v>10.57154054792027</v>
      </c>
    </row>
    <row r="19" spans="1:5" ht="25.5" x14ac:dyDescent="0.2">
      <c r="A19" s="271"/>
      <c r="B19" s="180" t="s">
        <v>75</v>
      </c>
      <c r="C19" s="173">
        <v>38.051524669694906</v>
      </c>
      <c r="D19" s="174">
        <v>9088.4506561054823</v>
      </c>
      <c r="E19" s="175">
        <v>10.569867963804141</v>
      </c>
    </row>
    <row r="20" spans="1:5" ht="25.5" x14ac:dyDescent="0.2">
      <c r="A20" s="271"/>
      <c r="B20" s="181" t="s">
        <v>76</v>
      </c>
      <c r="C20" s="173">
        <v>38.053593698124814</v>
      </c>
      <c r="D20" s="174">
        <v>9088.94483506295</v>
      </c>
      <c r="E20" s="175">
        <v>10.570442693923559</v>
      </c>
    </row>
    <row r="21" spans="1:5" ht="38.25" x14ac:dyDescent="0.2">
      <c r="A21" s="271"/>
      <c r="B21" s="181" t="s">
        <v>132</v>
      </c>
      <c r="C21" s="173">
        <v>38.058477580246901</v>
      </c>
      <c r="D21" s="174">
        <v>9090.111330283893</v>
      </c>
      <c r="E21" s="175">
        <v>10.571799327846362</v>
      </c>
    </row>
    <row r="22" spans="1:5" x14ac:dyDescent="0.2">
      <c r="A22" s="271"/>
      <c r="B22" s="181" t="s">
        <v>77</v>
      </c>
      <c r="C22" s="173">
        <v>38.03913229185661</v>
      </c>
      <c r="D22" s="174">
        <v>9085.4907874675555</v>
      </c>
      <c r="E22" s="175">
        <v>10.566425636626835</v>
      </c>
    </row>
    <row r="23" spans="1:5" x14ac:dyDescent="0.2">
      <c r="A23" s="271"/>
      <c r="B23" s="181" t="s">
        <v>78</v>
      </c>
      <c r="C23" s="173">
        <v>38.052001562231226</v>
      </c>
      <c r="D23" s="174">
        <v>9088.5645599325235</v>
      </c>
      <c r="E23" s="175">
        <v>10.570000433953117</v>
      </c>
    </row>
    <row r="24" spans="1:5" x14ac:dyDescent="0.2">
      <c r="A24" s="271"/>
      <c r="B24" s="181" t="s">
        <v>79</v>
      </c>
      <c r="C24" s="173">
        <v>38.051988072985807</v>
      </c>
      <c r="D24" s="174">
        <v>9088.5613380815612</v>
      </c>
      <c r="E24" s="175">
        <v>10.569996686940502</v>
      </c>
    </row>
    <row r="25" spans="1:5" x14ac:dyDescent="0.2">
      <c r="A25" s="271"/>
      <c r="B25" s="181" t="s">
        <v>80</v>
      </c>
      <c r="C25" s="173">
        <v>38.052629462032534</v>
      </c>
      <c r="D25" s="174">
        <v>9088.7145312256762</v>
      </c>
      <c r="E25" s="175">
        <v>10.570174850564593</v>
      </c>
    </row>
    <row r="26" spans="1:5" x14ac:dyDescent="0.2">
      <c r="A26" s="271"/>
      <c r="B26" s="181" t="s">
        <v>131</v>
      </c>
      <c r="C26" s="173">
        <v>38.051686815836554</v>
      </c>
      <c r="D26" s="174">
        <v>9088.4893840466157</v>
      </c>
      <c r="E26" s="175">
        <v>10.569913004399043</v>
      </c>
    </row>
    <row r="27" spans="1:5" x14ac:dyDescent="0.2">
      <c r="A27" s="271"/>
      <c r="B27" s="181" t="s">
        <v>81</v>
      </c>
      <c r="C27" s="173">
        <v>38.052147685917092</v>
      </c>
      <c r="D27" s="174">
        <v>9088.5994609757854</v>
      </c>
      <c r="E27" s="175">
        <v>10.570041023865858</v>
      </c>
    </row>
    <row r="28" spans="1:5" x14ac:dyDescent="0.2">
      <c r="A28" s="271"/>
      <c r="B28" s="181" t="s">
        <v>82</v>
      </c>
      <c r="C28" s="173">
        <v>38.052324820927851</v>
      </c>
      <c r="D28" s="174">
        <v>9088.6417689468508</v>
      </c>
      <c r="E28" s="175">
        <v>10.570090228035514</v>
      </c>
    </row>
    <row r="29" spans="1:5" x14ac:dyDescent="0.2">
      <c r="A29" s="271"/>
      <c r="B29" s="181" t="s">
        <v>83</v>
      </c>
      <c r="C29" s="173">
        <v>38.052120774462395</v>
      </c>
      <c r="D29" s="174">
        <v>9088.5930332851676</v>
      </c>
      <c r="E29" s="175">
        <v>10.570033548461776</v>
      </c>
    </row>
    <row r="30" spans="1:5" x14ac:dyDescent="0.2">
      <c r="A30" s="271"/>
      <c r="B30" s="181" t="s">
        <v>84</v>
      </c>
      <c r="C30" s="173">
        <v>38.051927184565123</v>
      </c>
      <c r="D30" s="174">
        <v>9088.5467951319224</v>
      </c>
      <c r="E30" s="175">
        <v>10.569979773490312</v>
      </c>
    </row>
    <row r="31" spans="1:5" x14ac:dyDescent="0.2">
      <c r="A31" s="271"/>
      <c r="B31" s="180" t="s">
        <v>85</v>
      </c>
      <c r="C31" s="173">
        <v>38.052025360667777</v>
      </c>
      <c r="D31" s="174">
        <v>9088.5702440915193</v>
      </c>
      <c r="E31" s="175">
        <v>10.570007044629937</v>
      </c>
    </row>
    <row r="32" spans="1:5" x14ac:dyDescent="0.2">
      <c r="A32" s="271"/>
      <c r="B32" s="181" t="s">
        <v>86</v>
      </c>
      <c r="C32" s="173">
        <v>38.052186895525566</v>
      </c>
      <c r="D32" s="174">
        <v>9088.6088260300094</v>
      </c>
      <c r="E32" s="175">
        <v>10.570051915423768</v>
      </c>
    </row>
    <row r="33" spans="1:5" x14ac:dyDescent="0.2">
      <c r="A33" s="271"/>
      <c r="B33" s="181" t="s">
        <v>87</v>
      </c>
      <c r="C33" s="173">
        <v>38.051676774906582</v>
      </c>
      <c r="D33" s="174">
        <v>9088.4869858116599</v>
      </c>
      <c r="E33" s="175">
        <v>10.569910215251829</v>
      </c>
    </row>
    <row r="34" spans="1:5" x14ac:dyDescent="0.2">
      <c r="A34" s="271"/>
      <c r="B34" s="181" t="s">
        <v>88</v>
      </c>
      <c r="C34" s="173">
        <v>38.051597400937759</v>
      </c>
      <c r="D34" s="174">
        <v>9088.4680276646395</v>
      </c>
      <c r="E34" s="175">
        <v>10.569888166927155</v>
      </c>
    </row>
    <row r="35" spans="1:5" ht="38.25" x14ac:dyDescent="0.2">
      <c r="A35" s="271"/>
      <c r="B35" s="180" t="s">
        <v>89</v>
      </c>
      <c r="C35" s="173"/>
      <c r="D35" s="174"/>
      <c r="E35" s="175"/>
    </row>
    <row r="36" spans="1:5" x14ac:dyDescent="0.2">
      <c r="A36" s="271"/>
      <c r="B36" s="180" t="s">
        <v>90</v>
      </c>
      <c r="C36" s="173">
        <v>38.051995886770847</v>
      </c>
      <c r="D36" s="174">
        <v>9088.5632043720816</v>
      </c>
      <c r="E36" s="175">
        <v>10.569998857436346</v>
      </c>
    </row>
    <row r="37" spans="1:5" x14ac:dyDescent="0.2">
      <c r="A37" s="271"/>
      <c r="B37" s="181" t="s">
        <v>91</v>
      </c>
      <c r="C37" s="173">
        <v>38.051877203081176</v>
      </c>
      <c r="D37" s="174">
        <v>9088.5348572594066</v>
      </c>
      <c r="E37" s="175">
        <v>10.56996588974477</v>
      </c>
    </row>
    <row r="38" spans="1:5" x14ac:dyDescent="0.2">
      <c r="A38" s="271"/>
      <c r="B38" s="181" t="s">
        <v>92</v>
      </c>
      <c r="C38" s="173">
        <v>38.05154857290902</v>
      </c>
      <c r="D38" s="174">
        <v>9088.4563652901707</v>
      </c>
      <c r="E38" s="175">
        <v>10.56987460358584</v>
      </c>
    </row>
    <row r="39" spans="1:5" x14ac:dyDescent="0.2">
      <c r="A39" s="271"/>
      <c r="B39" s="181" t="s">
        <v>93</v>
      </c>
      <c r="C39" s="173">
        <v>38.050264142867114</v>
      </c>
      <c r="D39" s="174">
        <v>9088.1495844408237</v>
      </c>
      <c r="E39" s="175">
        <v>10.569517817463087</v>
      </c>
    </row>
    <row r="40" spans="1:5" x14ac:dyDescent="0.2">
      <c r="A40" s="271"/>
      <c r="B40" s="181" t="s">
        <v>94</v>
      </c>
      <c r="C40" s="173">
        <v>38.052226789050238</v>
      </c>
      <c r="D40" s="174">
        <v>9088.618354434815</v>
      </c>
      <c r="E40" s="175">
        <v>10.570062996958399</v>
      </c>
    </row>
    <row r="41" spans="1:5" x14ac:dyDescent="0.2">
      <c r="A41" s="271"/>
      <c r="B41" s="181" t="s">
        <v>95</v>
      </c>
      <c r="C41" s="173">
        <v>38.052230131280382</v>
      </c>
      <c r="D41" s="174">
        <v>9088.6191527127812</v>
      </c>
      <c r="E41" s="175">
        <v>10.570063925355662</v>
      </c>
    </row>
    <row r="42" spans="1:5" x14ac:dyDescent="0.2">
      <c r="A42" s="271"/>
      <c r="B42" s="181" t="s">
        <v>96</v>
      </c>
      <c r="C42" s="173">
        <v>38.052079356538222</v>
      </c>
      <c r="D42" s="174">
        <v>9088.5831407837923</v>
      </c>
      <c r="E42" s="175">
        <v>10.570022043482838</v>
      </c>
    </row>
    <row r="43" spans="1:5" ht="15.75" customHeight="1" x14ac:dyDescent="0.2">
      <c r="A43" s="271"/>
      <c r="B43" s="180" t="s">
        <v>97</v>
      </c>
      <c r="C43" s="173">
        <v>38.052222370509007</v>
      </c>
      <c r="D43" s="174">
        <v>9088.617299084357</v>
      </c>
      <c r="E43" s="175">
        <v>10.570061769585836</v>
      </c>
    </row>
    <row r="44" spans="1:5" ht="15" thickBot="1" x14ac:dyDescent="0.25">
      <c r="A44" s="271"/>
      <c r="B44" s="182" t="s">
        <v>98</v>
      </c>
      <c r="C44" s="176">
        <v>38.052121290967698</v>
      </c>
      <c r="D44" s="177">
        <v>9088.5931566503423</v>
      </c>
      <c r="E44" s="178">
        <v>10.570033691935471</v>
      </c>
    </row>
    <row r="45" spans="1:5" ht="15.75" customHeight="1" x14ac:dyDescent="0.2">
      <c r="A45" s="271"/>
      <c r="B45" s="183" t="s">
        <v>99</v>
      </c>
      <c r="C45" s="170">
        <v>38.052200377730735</v>
      </c>
      <c r="D45" s="171">
        <v>9088.6120461994378</v>
      </c>
      <c r="E45" s="172">
        <v>10.57005566048076</v>
      </c>
    </row>
    <row r="46" spans="1:5" ht="15" thickBot="1" x14ac:dyDescent="0.25">
      <c r="A46" s="272"/>
      <c r="B46" s="184" t="s">
        <v>100</v>
      </c>
      <c r="C46" s="176">
        <v>38.051846120847223</v>
      </c>
      <c r="D46" s="177">
        <v>9088.5274333952639</v>
      </c>
      <c r="E46" s="178">
        <v>10.569957255790895</v>
      </c>
    </row>
    <row r="47" spans="1:5" x14ac:dyDescent="0.2">
      <c r="A47" s="273" t="s">
        <v>101</v>
      </c>
      <c r="B47" s="185" t="s">
        <v>102</v>
      </c>
      <c r="C47" s="170">
        <v>38.051886583990978</v>
      </c>
      <c r="D47" s="171">
        <v>9088.537097851251</v>
      </c>
      <c r="E47" s="172">
        <v>10.569968495553049</v>
      </c>
    </row>
    <row r="48" spans="1:5" ht="15" thickBot="1" x14ac:dyDescent="0.25">
      <c r="A48" s="272"/>
      <c r="B48" s="182" t="s">
        <v>103</v>
      </c>
      <c r="C48" s="176">
        <v>38.052177752876332</v>
      </c>
      <c r="D48" s="177">
        <v>9088.606642345725</v>
      </c>
      <c r="E48" s="178">
        <v>10.57004937579898</v>
      </c>
    </row>
    <row r="49" spans="1:5" x14ac:dyDescent="0.2">
      <c r="A49" s="273" t="s">
        <v>104</v>
      </c>
      <c r="B49" s="186" t="s">
        <v>105</v>
      </c>
      <c r="C49" s="170">
        <v>38.051882808107706</v>
      </c>
      <c r="D49" s="171">
        <v>9088.5361959970123</v>
      </c>
      <c r="E49" s="172">
        <v>10.569967446696586</v>
      </c>
    </row>
    <row r="50" spans="1:5" ht="25.5" x14ac:dyDescent="0.2">
      <c r="A50" s="271"/>
      <c r="B50" s="187" t="s">
        <v>106</v>
      </c>
      <c r="C50" s="173">
        <v>38.050989838283158</v>
      </c>
      <c r="D50" s="174">
        <v>9088.3229138155948</v>
      </c>
      <c r="E50" s="175">
        <v>10.5697193995231</v>
      </c>
    </row>
    <row r="51" spans="1:5" ht="38.25" x14ac:dyDescent="0.2">
      <c r="A51" s="271"/>
      <c r="B51" s="181" t="s">
        <v>107</v>
      </c>
      <c r="C51" s="173">
        <v>38.054197045457954</v>
      </c>
      <c r="D51" s="174">
        <v>9089.0889420997464</v>
      </c>
      <c r="E51" s="175">
        <v>10.570610290404987</v>
      </c>
    </row>
    <row r="52" spans="1:5" ht="38.25" x14ac:dyDescent="0.2">
      <c r="A52" s="271"/>
      <c r="B52" s="181" t="s">
        <v>108</v>
      </c>
      <c r="C52" s="173">
        <v>38.052823820401265</v>
      </c>
      <c r="D52" s="174">
        <v>9088.7609529251786</v>
      </c>
      <c r="E52" s="175">
        <v>10.570228839000352</v>
      </c>
    </row>
    <row r="53" spans="1:5" x14ac:dyDescent="0.2">
      <c r="A53" s="271"/>
      <c r="B53" s="180" t="s">
        <v>109</v>
      </c>
      <c r="C53" s="173">
        <v>38.052752388278698</v>
      </c>
      <c r="D53" s="174">
        <v>9088.7438916555748</v>
      </c>
      <c r="E53" s="175">
        <v>10.570208996744082</v>
      </c>
    </row>
    <row r="54" spans="1:5" ht="38.25" x14ac:dyDescent="0.2">
      <c r="A54" s="271"/>
      <c r="B54" s="181" t="s">
        <v>110</v>
      </c>
      <c r="C54" s="173">
        <v>38.053337088811439</v>
      </c>
      <c r="D54" s="174">
        <v>9088.8835449805483</v>
      </c>
      <c r="E54" s="175">
        <v>10.570371413558734</v>
      </c>
    </row>
    <row r="55" spans="1:5" x14ac:dyDescent="0.2">
      <c r="A55" s="271"/>
      <c r="B55" s="181" t="s">
        <v>111</v>
      </c>
      <c r="C55" s="173">
        <v>38.051711151750759</v>
      </c>
      <c r="D55" s="174">
        <v>9088.4951965799464</v>
      </c>
      <c r="E55" s="175">
        <v>10.569919764375211</v>
      </c>
    </row>
    <row r="56" spans="1:5" x14ac:dyDescent="0.2">
      <c r="A56" s="271"/>
      <c r="B56" s="181" t="s">
        <v>112</v>
      </c>
      <c r="C56" s="173">
        <v>38.052045576511922</v>
      </c>
      <c r="D56" s="174">
        <v>9088.5750725630096</v>
      </c>
      <c r="E56" s="175">
        <v>10.570012660142201</v>
      </c>
    </row>
    <row r="57" spans="1:5" x14ac:dyDescent="0.2">
      <c r="A57" s="271"/>
      <c r="B57" s="181" t="s">
        <v>113</v>
      </c>
      <c r="C57" s="173">
        <v>38.052359504192175</v>
      </c>
      <c r="D57" s="174">
        <v>9088.6500529023342</v>
      </c>
      <c r="E57" s="175">
        <v>10.570099862275605</v>
      </c>
    </row>
    <row r="58" spans="1:5" x14ac:dyDescent="0.2">
      <c r="A58" s="271"/>
      <c r="B58" s="181" t="s">
        <v>114</v>
      </c>
      <c r="C58" s="173">
        <v>38.052042383621327</v>
      </c>
      <c r="D58" s="174">
        <v>9088.5743099541814</v>
      </c>
      <c r="E58" s="175">
        <v>10.570011773228146</v>
      </c>
    </row>
    <row r="59" spans="1:5" x14ac:dyDescent="0.2">
      <c r="A59" s="271"/>
      <c r="B59" s="181" t="s">
        <v>115</v>
      </c>
      <c r="C59" s="173">
        <v>38.05170689344277</v>
      </c>
      <c r="D59" s="174">
        <v>9088.4941795005416</v>
      </c>
      <c r="E59" s="175">
        <v>10.56991858151188</v>
      </c>
    </row>
    <row r="60" spans="1:5" x14ac:dyDescent="0.2">
      <c r="A60" s="271"/>
      <c r="B60" s="181" t="s">
        <v>116</v>
      </c>
      <c r="C60" s="173">
        <v>38.051824321535463</v>
      </c>
      <c r="D60" s="174">
        <v>9088.5222267190275</v>
      </c>
      <c r="E60" s="175">
        <v>10.569951200426518</v>
      </c>
    </row>
    <row r="61" spans="1:5" ht="30.75" customHeight="1" x14ac:dyDescent="0.2">
      <c r="A61" s="271"/>
      <c r="B61" s="180" t="s">
        <v>117</v>
      </c>
      <c r="C61" s="173">
        <v>38.051062841048697</v>
      </c>
      <c r="D61" s="174">
        <v>9088.3403502268338</v>
      </c>
      <c r="E61" s="175">
        <v>10.569739678069082</v>
      </c>
    </row>
    <row r="62" spans="1:5" x14ac:dyDescent="0.2">
      <c r="A62" s="271"/>
      <c r="B62" s="181" t="s">
        <v>118</v>
      </c>
      <c r="C62" s="173">
        <v>38.051839171051377</v>
      </c>
      <c r="D62" s="174">
        <v>9088.5257734650204</v>
      </c>
      <c r="E62" s="175">
        <v>10.56995532529205</v>
      </c>
    </row>
    <row r="63" spans="1:5" x14ac:dyDescent="0.2">
      <c r="A63" s="271"/>
      <c r="B63" s="181" t="s">
        <v>119</v>
      </c>
      <c r="C63" s="173">
        <v>38.051650053165105</v>
      </c>
      <c r="D63" s="174">
        <v>9088.4806034332669</v>
      </c>
      <c r="E63" s="175">
        <v>10.569902792545863</v>
      </c>
    </row>
    <row r="64" spans="1:5" x14ac:dyDescent="0.2">
      <c r="A64" s="271"/>
      <c r="B64" s="181" t="s">
        <v>120</v>
      </c>
      <c r="C64" s="173">
        <v>38.051953335608822</v>
      </c>
      <c r="D64" s="174">
        <v>9088.5530412014905</v>
      </c>
      <c r="E64" s="175">
        <v>10.569987037669117</v>
      </c>
    </row>
    <row r="65" spans="1:30" x14ac:dyDescent="0.2">
      <c r="A65" s="271"/>
      <c r="B65" s="181" t="s">
        <v>121</v>
      </c>
      <c r="C65" s="173">
        <v>38.051913854037501</v>
      </c>
      <c r="D65" s="174">
        <v>9088.5436111900563</v>
      </c>
      <c r="E65" s="175">
        <v>10.569976070565973</v>
      </c>
    </row>
    <row r="66" spans="1:30" x14ac:dyDescent="0.2">
      <c r="A66" s="271"/>
      <c r="B66" s="181" t="s">
        <v>122</v>
      </c>
      <c r="C66" s="173">
        <v>38.051948085163303</v>
      </c>
      <c r="D66" s="174">
        <v>9088.5517871541051</v>
      </c>
      <c r="E66" s="175">
        <v>10.569985579212029</v>
      </c>
    </row>
    <row r="67" spans="1:30" x14ac:dyDescent="0.2">
      <c r="A67" s="271"/>
      <c r="B67" s="181" t="s">
        <v>123</v>
      </c>
      <c r="C67" s="173">
        <v>38.051824900129063</v>
      </c>
      <c r="D67" s="174">
        <v>9088.522364913737</v>
      </c>
      <c r="E67" s="175">
        <v>10.569951361146961</v>
      </c>
    </row>
    <row r="68" spans="1:30" x14ac:dyDescent="0.2">
      <c r="A68" s="271"/>
      <c r="B68" s="181" t="s">
        <v>124</v>
      </c>
      <c r="C68" s="173">
        <v>38.049982787426501</v>
      </c>
      <c r="D68" s="174">
        <v>9088.0823838473916</v>
      </c>
      <c r="E68" s="175">
        <v>10.569439663174029</v>
      </c>
    </row>
    <row r="69" spans="1:30" x14ac:dyDescent="0.2">
      <c r="A69" s="271"/>
      <c r="B69" s="181" t="s">
        <v>125</v>
      </c>
      <c r="C69" s="173">
        <v>38.051486146353177</v>
      </c>
      <c r="D69" s="174">
        <v>9088.4414549632565</v>
      </c>
      <c r="E69" s="175">
        <v>10.569857262875882</v>
      </c>
    </row>
    <row r="70" spans="1:30" x14ac:dyDescent="0.2">
      <c r="A70" s="271"/>
      <c r="B70" s="181" t="s">
        <v>126</v>
      </c>
      <c r="C70" s="173">
        <v>38.051832264304387</v>
      </c>
      <c r="D70" s="174">
        <v>9088.5241238168201</v>
      </c>
      <c r="E70" s="175">
        <v>10.569953406751219</v>
      </c>
    </row>
    <row r="71" spans="1:30" ht="38.25" x14ac:dyDescent="0.2">
      <c r="A71" s="271"/>
      <c r="B71" s="181" t="s">
        <v>127</v>
      </c>
      <c r="C71" s="173">
        <v>38.052813005361777</v>
      </c>
      <c r="D71" s="174">
        <v>9088.7583697973387</v>
      </c>
      <c r="E71" s="175">
        <v>10.570225834822716</v>
      </c>
    </row>
    <row r="72" spans="1:30" x14ac:dyDescent="0.2">
      <c r="A72" s="271"/>
      <c r="B72" s="181" t="s">
        <v>128</v>
      </c>
      <c r="C72" s="173">
        <v>38.052094129114138</v>
      </c>
      <c r="D72" s="174">
        <v>9088.5866691529827</v>
      </c>
      <c r="E72" s="175">
        <v>10.570026146976149</v>
      </c>
    </row>
    <row r="73" spans="1:30" ht="15" thickBot="1" x14ac:dyDescent="0.25">
      <c r="A73" s="274"/>
      <c r="B73" s="182" t="s">
        <v>129</v>
      </c>
      <c r="C73" s="176">
        <v>38.051639069024127</v>
      </c>
      <c r="D73" s="177">
        <v>9088.4779799162297</v>
      </c>
      <c r="E73" s="178">
        <v>10.56989974139559</v>
      </c>
    </row>
    <row r="74" spans="1:30" ht="45.75" customHeight="1" thickBot="1" x14ac:dyDescent="0.25">
      <c r="A74" s="275" t="s">
        <v>130</v>
      </c>
      <c r="B74" s="276"/>
      <c r="C74" s="158">
        <v>38.051877680031843</v>
      </c>
      <c r="D74" s="159">
        <v>9088.0864941771197</v>
      </c>
      <c r="E74" s="160">
        <v>10.569966022231068</v>
      </c>
    </row>
    <row r="77" spans="1:30" s="140" customFormat="1" ht="14.1" customHeight="1" x14ac:dyDescent="0.25">
      <c r="A77" s="188" t="s">
        <v>43</v>
      </c>
      <c r="B77" s="189"/>
      <c r="C77" s="189"/>
      <c r="D77" s="190" t="s">
        <v>44</v>
      </c>
      <c r="E77" s="191">
        <f>[1]Додаток!F1</f>
        <v>42828</v>
      </c>
      <c r="F77" s="161"/>
      <c r="G77" s="162"/>
      <c r="H77" s="162"/>
      <c r="I77" s="162"/>
      <c r="J77" s="162"/>
      <c r="K77" s="162"/>
      <c r="L77" s="163"/>
      <c r="M77" s="163"/>
      <c r="N77" s="163"/>
      <c r="O77" s="161"/>
      <c r="P77" s="162"/>
      <c r="Q77" s="163"/>
      <c r="R77" s="164"/>
      <c r="S77" s="164"/>
      <c r="T77" s="163"/>
      <c r="U77" s="148"/>
      <c r="V77" s="148"/>
      <c r="W77" s="148"/>
      <c r="X77" s="148"/>
      <c r="Y77" s="148"/>
      <c r="Z77" s="139"/>
      <c r="AA77" s="139"/>
      <c r="AB77" s="163"/>
      <c r="AC77" s="141"/>
      <c r="AD77" s="163"/>
    </row>
    <row r="78" spans="1:30" s="140" customFormat="1" ht="7.5" customHeight="1" x14ac:dyDescent="0.25">
      <c r="A78" s="192" t="s">
        <v>45</v>
      </c>
      <c r="B78" s="193"/>
      <c r="C78" s="192" t="s">
        <v>46</v>
      </c>
      <c r="D78" s="194" t="s">
        <v>47</v>
      </c>
      <c r="E78" s="195" t="s">
        <v>48</v>
      </c>
      <c r="F78" s="165"/>
      <c r="G78" s="166"/>
      <c r="H78" s="166"/>
      <c r="I78" s="166"/>
      <c r="J78" s="163"/>
      <c r="K78" s="167"/>
      <c r="L78" s="163"/>
      <c r="M78" s="163"/>
      <c r="N78" s="163"/>
      <c r="O78" s="165"/>
      <c r="P78" s="167"/>
      <c r="Q78" s="163"/>
      <c r="R78" s="143"/>
      <c r="S78" s="143"/>
      <c r="T78" s="163"/>
      <c r="U78" s="148"/>
      <c r="V78" s="148"/>
      <c r="W78" s="148"/>
      <c r="X78" s="148"/>
      <c r="Y78" s="148"/>
      <c r="Z78" s="139"/>
      <c r="AA78" s="139"/>
      <c r="AB78" s="163"/>
      <c r="AC78" s="141"/>
      <c r="AD78" s="163"/>
    </row>
    <row r="79" spans="1:30" s="140" customFormat="1" ht="14.1" customHeight="1" x14ac:dyDescent="0.25">
      <c r="A79" s="188" t="s">
        <v>49</v>
      </c>
      <c r="B79" s="189"/>
      <c r="C79" s="189"/>
      <c r="D79" s="190" t="s">
        <v>50</v>
      </c>
      <c r="E79" s="191">
        <f>E77</f>
        <v>42828</v>
      </c>
      <c r="F79" s="161"/>
      <c r="G79" s="162"/>
      <c r="H79" s="162"/>
      <c r="I79" s="162"/>
      <c r="J79" s="163"/>
      <c r="K79" s="162"/>
      <c r="L79" s="163"/>
      <c r="M79" s="163"/>
      <c r="N79" s="163"/>
      <c r="O79" s="161"/>
      <c r="P79" s="162"/>
      <c r="Q79" s="163"/>
      <c r="R79" s="164"/>
      <c r="S79" s="164"/>
      <c r="T79" s="163"/>
      <c r="U79" s="148"/>
      <c r="V79" s="148"/>
      <c r="W79" s="148"/>
      <c r="X79" s="148"/>
      <c r="Y79" s="148"/>
      <c r="Z79" s="139"/>
      <c r="AA79" s="139"/>
      <c r="AB79" s="163"/>
      <c r="AC79" s="141"/>
      <c r="AD79" s="163"/>
    </row>
    <row r="80" spans="1:30" s="140" customFormat="1" ht="7.5" customHeight="1" x14ac:dyDescent="0.25">
      <c r="A80" s="192" t="s">
        <v>51</v>
      </c>
      <c r="B80" s="193"/>
      <c r="C80" s="192" t="s">
        <v>46</v>
      </c>
      <c r="D80" s="194" t="s">
        <v>47</v>
      </c>
      <c r="E80" s="195" t="s">
        <v>48</v>
      </c>
      <c r="F80" s="165"/>
      <c r="G80" s="166"/>
      <c r="H80" s="166"/>
      <c r="I80" s="166"/>
      <c r="J80" s="163"/>
      <c r="K80" s="167"/>
      <c r="L80" s="163"/>
      <c r="M80" s="163"/>
      <c r="N80" s="163"/>
      <c r="O80" s="165"/>
      <c r="P80" s="167"/>
      <c r="Q80" s="163"/>
      <c r="R80" s="143"/>
      <c r="S80" s="143"/>
      <c r="T80" s="163"/>
      <c r="U80" s="148"/>
      <c r="V80" s="148"/>
      <c r="W80" s="148"/>
      <c r="X80" s="148"/>
      <c r="Y80" s="148"/>
      <c r="Z80" s="139"/>
      <c r="AA80" s="139"/>
      <c r="AB80" s="163"/>
      <c r="AC80" s="141"/>
      <c r="AD80" s="163"/>
    </row>
    <row r="81" spans="1:30" s="140" customFormat="1" ht="14.1" customHeight="1" x14ac:dyDescent="0.25">
      <c r="A81" s="188" t="s">
        <v>52</v>
      </c>
      <c r="B81" s="189"/>
      <c r="C81" s="189"/>
      <c r="D81" s="190" t="s">
        <v>53</v>
      </c>
      <c r="E81" s="191">
        <f>E77</f>
        <v>42828</v>
      </c>
      <c r="F81" s="161"/>
      <c r="G81" s="162"/>
      <c r="H81" s="162"/>
      <c r="I81" s="162"/>
      <c r="J81" s="163"/>
      <c r="K81" s="162"/>
      <c r="L81" s="163"/>
      <c r="M81" s="163"/>
      <c r="N81" s="163"/>
      <c r="O81" s="161"/>
      <c r="P81" s="161"/>
      <c r="Q81" s="163"/>
      <c r="R81" s="164"/>
      <c r="S81" s="164"/>
      <c r="T81" s="163"/>
      <c r="U81" s="148"/>
      <c r="V81" s="148"/>
      <c r="W81" s="148"/>
      <c r="X81" s="148"/>
      <c r="Y81" s="148"/>
      <c r="Z81" s="139"/>
      <c r="AA81" s="139"/>
      <c r="AB81" s="163"/>
      <c r="AC81" s="141"/>
      <c r="AD81" s="163"/>
    </row>
    <row r="82" spans="1:30" s="140" customFormat="1" ht="6.75" customHeight="1" x14ac:dyDescent="0.25">
      <c r="A82" s="192" t="s">
        <v>54</v>
      </c>
      <c r="B82" s="193"/>
      <c r="C82" s="192" t="s">
        <v>46</v>
      </c>
      <c r="D82" s="194" t="s">
        <v>47</v>
      </c>
      <c r="E82" s="195" t="s">
        <v>48</v>
      </c>
      <c r="F82" s="165"/>
      <c r="G82" s="166"/>
      <c r="H82" s="166"/>
      <c r="I82" s="166"/>
      <c r="J82" s="163"/>
      <c r="K82" s="167"/>
      <c r="L82" s="163"/>
      <c r="M82" s="163"/>
      <c r="N82" s="163"/>
      <c r="O82" s="165"/>
      <c r="P82" s="167"/>
      <c r="Q82" s="163"/>
      <c r="R82" s="143"/>
      <c r="S82" s="143"/>
      <c r="T82" s="163"/>
      <c r="U82" s="148"/>
      <c r="V82" s="148"/>
      <c r="W82" s="148"/>
      <c r="X82" s="148"/>
      <c r="Y82" s="148"/>
      <c r="Z82" s="139"/>
      <c r="AA82" s="139"/>
      <c r="AB82" s="163"/>
      <c r="AC82" s="141"/>
      <c r="AD82" s="163"/>
    </row>
    <row r="83" spans="1:30" s="4" customFormat="1" ht="15" x14ac:dyDescent="0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</row>
    <row r="84" spans="1:30" x14ac:dyDescent="0.2">
      <c r="A84" s="169"/>
      <c r="B84" s="169"/>
      <c r="C84" s="169"/>
      <c r="D84" s="169"/>
      <c r="E84" s="169"/>
    </row>
  </sheetData>
  <mergeCells count="8">
    <mergeCell ref="A1:B1"/>
    <mergeCell ref="A5:A6"/>
    <mergeCell ref="B5:B6"/>
    <mergeCell ref="C5:E5"/>
    <mergeCell ref="A7:A46"/>
    <mergeCell ref="A47:A48"/>
    <mergeCell ref="A49:A73"/>
    <mergeCell ref="A74:B74"/>
  </mergeCells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</vt:lpstr>
      <vt:lpstr>додаток 1 до маршруту 3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cp:lastPrinted>2017-04-03T06:24:35Z</cp:lastPrinted>
  <dcterms:created xsi:type="dcterms:W3CDTF">2017-04-03T05:44:39Z</dcterms:created>
  <dcterms:modified xsi:type="dcterms:W3CDTF">2017-04-03T06:24:59Z</dcterms:modified>
</cp:coreProperties>
</file>