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 activeTab="1"/>
  </bookViews>
  <sheets>
    <sheet name="4" sheetId="1" r:id="rId1"/>
    <sheet name="додаток 1 до маршруту 4" sheetId="2" r:id="rId2"/>
  </sheets>
  <externalReferences>
    <externalReference r:id="rId3"/>
  </externalReferences>
  <definedNames>
    <definedName name="_xlnm.Print_Area" localSheetId="0">'4'!$A$1:$AB$52</definedName>
  </definedNames>
  <calcPr calcId="145621"/>
</workbook>
</file>

<file path=xl/calcChain.xml><?xml version="1.0" encoding="utf-8"?>
<calcChain xmlns="http://schemas.openxmlformats.org/spreadsheetml/2006/main">
  <c r="E17" i="2" l="1"/>
  <c r="E21" i="2" s="1"/>
  <c r="R46" i="1"/>
  <c r="R48" i="1" s="1"/>
  <c r="T42" i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50" i="1" l="1"/>
  <c r="E19" i="2"/>
</calcChain>
</file>

<file path=xl/sharedStrings.xml><?xml version="1.0" encoding="utf-8"?>
<sst xmlns="http://schemas.openxmlformats.org/spreadsheetml/2006/main" count="104" uniqueCount="74">
  <si>
    <t>ПАТ "УКРТРАНСГАЗ"</t>
  </si>
  <si>
    <t>ПАСПОРТ ФІЗИКО-ХІМІЧНИХ ПОКАЗНИКІВ ПРИРОДНОГО ГАЗУ  № 4</t>
  </si>
  <si>
    <t xml:space="preserve">Філія "УМГ "КИЇВТРАНСГАЗ" 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</si>
  <si>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ПП "БУТАН-ПЛЮС"</t>
    </r>
  </si>
  <si>
    <t>Бердичівське ЛВУМГ</t>
  </si>
  <si>
    <t>Маршрут № 4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</si>
  <si>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</si>
  <si>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</si>
  <si>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</si>
  <si>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</si>
  <si>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</si>
  <si>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</si>
  <si>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</si>
  <si>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</si>
  <si>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</si>
  <si>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</si>
  <si>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</si>
  <si>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</si>
  <si>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</si>
  <si>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</si>
  <si>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</si>
  <si>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</si>
  <si>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</si>
  <si>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</si>
  <si>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</si>
  <si>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</si>
  <si>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</si>
  <si>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</si>
  <si>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</si>
  <si>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</si>
  <si>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</si>
  <si>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</si>
  <si>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</si>
  <si>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</si>
  <si>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</si>
  <si>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</si>
  <si>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</si>
  <si>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</si>
  <si>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</si>
  <si>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</si>
  <si>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</si>
  <si>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</si>
  <si>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</si>
  <si>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</si>
  <si>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</si>
  <si>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</si>
  <si>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</si>
  <si>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</si>
  <si>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</si>
  <si>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</si>
  <si>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</si>
  <si>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</si>
  <si>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</si>
  <si>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</si>
  <si>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</si>
  <si>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</si>
  <si>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</si>
  <si>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№4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</si>
  <si>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</si>
  <si>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</si>
  <si>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</si>
  <si>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</si>
  <si>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</si>
  <si>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</si>
  <si>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область</t>
  </si>
  <si>
    <t>ГРС  Райгородок , 56ZOPZНІ40978020</t>
  </si>
  <si>
    <t>ГРС  Маркуші, 56ZOPZНІ4097301М</t>
  </si>
  <si>
    <t xml:space="preserve">ГРС Краснопіль, 56ZOPZНІ4097001Y </t>
  </si>
  <si>
    <t>ГРС Березівка, 56ZOPZНІ4095501О</t>
  </si>
  <si>
    <t>Вінницька област</t>
  </si>
  <si>
    <t>ГРС Райгородок (Тернівка), 56ZOPZНІ40978012</t>
  </si>
  <si>
    <t xml:space="preserve">ГРС Краснопіль (Лип"ятин), 56ZOPZНІ4097002W 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</si>
  <si>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</t>
    </r>
  </si>
  <si>
    <r>
      <t>ГРС Київ-Захід України1 КЗУ-1 АГНКС ПП "БУТАН-ПЛЮС" (прямий споживач ПП "БУТАН-ПЛЮС" (</t>
    </r>
    <r>
      <rPr>
        <sz val="8"/>
        <rFont val="Arial"/>
        <family val="2"/>
        <charset val="204"/>
      </rPr>
      <t>ТОВ "Фірма "Петрол-ДЕВ"</t>
    </r>
    <r>
      <rPr>
        <sz val="10"/>
        <rFont val="Arial"/>
        <family val="2"/>
        <charset val="204"/>
      </rPr>
      <t>), 56ZOPZНІ1003103D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</si>
</sst>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28" fillId="0" borderId="0"/>
    <xf numFmtId="0" fontId="36" fillId="0" borderId="0"/>
    <xf numFmtId="0" fontId="34" fillId="0" borderId="0"/>
    <xf numFmtId="0" fontId="1" fillId="0" borderId="0"/>
    <xf numFmtId="0" fontId="37" fillId="0" borderId="0"/>
    <xf numFmtId="0" fontId="33" fillId="0" borderId="0"/>
    <xf numFmtId="0" fontId="33" fillId="0" borderId="0"/>
  </cellStyleXfs>
  <cellXfs count="272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4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0" fontId="4" fillId="2" borderId="35" xfId="1" applyNumberFormat="1" applyFont="1" applyFill="1" applyBorder="1" applyAlignment="1" applyProtection="1">
      <alignment horizontal="center" vertical="center"/>
      <protection locked="0"/>
    </xf>
    <xf numFmtId="0" fontId="4" fillId="2" borderId="36" xfId="1" applyNumberFormat="1" applyFont="1" applyFill="1" applyBorder="1" applyAlignment="1">
      <alignment horizontal="center" vertical="center"/>
    </xf>
    <xf numFmtId="0" fontId="4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9" xfId="1" applyNumberFormat="1" applyFont="1" applyFill="1" applyBorder="1" applyAlignment="1">
      <alignment horizontal="center" vertical="center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66" fontId="12" fillId="0" borderId="40" xfId="1" applyNumberFormat="1" applyFont="1" applyBorder="1" applyAlignment="1">
      <alignment horizontal="center" vertical="center" wrapText="1"/>
    </xf>
    <xf numFmtId="166" fontId="12" fillId="0" borderId="18" xfId="1" applyNumberFormat="1" applyFont="1" applyBorder="1" applyAlignment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37" xfId="1" applyFont="1" applyFill="1" applyBorder="1" applyAlignment="1" applyProtection="1">
      <alignment horizontal="center" vertical="center" wrapText="1"/>
      <protection locked="0"/>
    </xf>
    <xf numFmtId="167" fontId="13" fillId="2" borderId="0" xfId="1" applyNumberFormat="1" applyFont="1" applyFill="1"/>
    <xf numFmtId="0" fontId="14" fillId="2" borderId="0" xfId="1" applyFont="1" applyFill="1" applyAlignment="1">
      <alignment horizontal="center"/>
    </xf>
    <xf numFmtId="2" fontId="13" fillId="2" borderId="0" xfId="1" applyNumberFormat="1" applyFont="1" applyFill="1" applyProtection="1"/>
    <xf numFmtId="0" fontId="13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2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0" fontId="4" fillId="2" borderId="43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NumberFormat="1" applyFont="1" applyFill="1" applyBorder="1" applyAlignment="1">
      <alignment horizontal="center" vertical="center"/>
    </xf>
    <xf numFmtId="0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0" xfId="1" applyNumberFormat="1" applyFont="1" applyFill="1" applyBorder="1" applyAlignment="1">
      <alignment horizontal="center" vertical="center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5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38" xfId="1" applyFont="1" applyFill="1" applyBorder="1" applyAlignment="1" applyProtection="1">
      <alignment horizontal="center" vertical="center" wrapText="1"/>
      <protection locked="0"/>
    </xf>
    <xf numFmtId="165" fontId="12" fillId="0" borderId="18" xfId="1" applyNumberFormat="1" applyFont="1" applyBorder="1" applyAlignment="1">
      <alignment horizontal="center" vertical="center" wrapText="1"/>
    </xf>
    <xf numFmtId="165" fontId="12" fillId="0" borderId="42" xfId="1" applyNumberFormat="1" applyFont="1" applyBorder="1" applyAlignment="1">
      <alignment horizontal="center" vertical="center" wrapText="1"/>
    </xf>
    <xf numFmtId="165" fontId="12" fillId="0" borderId="10" xfId="1" applyNumberFormat="1" applyFont="1" applyBorder="1" applyAlignment="1">
      <alignment horizontal="center" vertical="center" wrapText="1"/>
    </xf>
    <xf numFmtId="1" fontId="12" fillId="0" borderId="43" xfId="1" applyNumberFormat="1" applyFont="1" applyBorder="1" applyAlignment="1">
      <alignment horizontal="center" vertical="center" wrapText="1"/>
    </xf>
    <xf numFmtId="2" fontId="12" fillId="0" borderId="17" xfId="1" applyNumberFormat="1" applyFont="1" applyBorder="1" applyAlignment="1">
      <alignment horizontal="center" vertical="center" wrapText="1"/>
    </xf>
    <xf numFmtId="2" fontId="12" fillId="0" borderId="19" xfId="1" applyNumberFormat="1" applyFont="1" applyBorder="1" applyAlignment="1">
      <alignment horizontal="center" vertical="center" wrapText="1"/>
    </xf>
    <xf numFmtId="1" fontId="12" fillId="0" borderId="10" xfId="1" applyNumberFormat="1" applyFont="1" applyBorder="1" applyAlignment="1">
      <alignment horizontal="center" vertical="center" wrapText="1"/>
    </xf>
    <xf numFmtId="2" fontId="12" fillId="0" borderId="40" xfId="1" applyNumberFormat="1" applyFont="1" applyBorder="1" applyAlignment="1">
      <alignment horizontal="center" vertical="center" wrapText="1"/>
    </xf>
    <xf numFmtId="1" fontId="12" fillId="0" borderId="17" xfId="1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40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39" xfId="1" applyNumberFormat="1" applyFont="1" applyFill="1" applyBorder="1" applyAlignment="1">
      <alignment horizontal="center" vertical="center"/>
    </xf>
    <xf numFmtId="165" fontId="4" fillId="2" borderId="41" xfId="1" applyNumberFormat="1" applyFont="1" applyFill="1" applyBorder="1" applyAlignment="1">
      <alignment horizontal="center" vertical="center"/>
    </xf>
    <xf numFmtId="165" fontId="4" fillId="2" borderId="44" xfId="1" applyNumberFormat="1" applyFont="1" applyFill="1" applyBorder="1" applyAlignment="1">
      <alignment horizontal="center" vertical="center"/>
    </xf>
    <xf numFmtId="165" fontId="4" fillId="2" borderId="40" xfId="1" applyNumberFormat="1" applyFont="1" applyFill="1" applyBorder="1" applyAlignment="1">
      <alignment horizontal="center" vertical="center"/>
    </xf>
    <xf numFmtId="165" fontId="4" fillId="2" borderId="18" xfId="1" applyNumberFormat="1" applyFont="1" applyFill="1" applyBorder="1" applyAlignment="1">
      <alignment horizontal="center" vertical="center"/>
    </xf>
    <xf numFmtId="165" fontId="4" fillId="2" borderId="42" xfId="1" applyNumberFormat="1" applyFont="1" applyFill="1" applyBorder="1" applyAlignment="1">
      <alignment horizontal="center" vertical="center"/>
    </xf>
    <xf numFmtId="165" fontId="3" fillId="2" borderId="40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3" fillId="2" borderId="42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40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38" xfId="1" applyNumberFormat="1" applyFont="1" applyFill="1" applyBorder="1" applyAlignment="1">
      <alignment horizontal="center" vertical="center"/>
    </xf>
    <xf numFmtId="3" fontId="4" fillId="2" borderId="36" xfId="1" applyNumberFormat="1" applyFont="1" applyFill="1" applyBorder="1" applyAlignment="1">
      <alignment horizontal="center" vertical="center"/>
    </xf>
    <xf numFmtId="2" fontId="4" fillId="2" borderId="41" xfId="1" applyNumberFormat="1" applyFont="1" applyFill="1" applyBorder="1" applyAlignment="1">
      <alignment horizontal="center" vertical="center"/>
    </xf>
    <xf numFmtId="2" fontId="3" fillId="2" borderId="37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3" fillId="2" borderId="43" xfId="1" applyNumberFormat="1" applyFont="1" applyFill="1" applyBorder="1" applyAlignment="1" applyProtection="1">
      <alignment horizontal="center" vertical="center"/>
      <protection locked="0"/>
    </xf>
    <xf numFmtId="2" fontId="3" fillId="2" borderId="17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40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5" xfId="1" applyNumberFormat="1" applyFont="1" applyFill="1" applyBorder="1" applyAlignment="1">
      <alignment horizontal="center" vertical="center"/>
    </xf>
    <xf numFmtId="165" fontId="3" fillId="2" borderId="46" xfId="1" applyNumberFormat="1" applyFont="1" applyFill="1" applyBorder="1" applyAlignment="1">
      <alignment horizontal="center" vertical="center"/>
    </xf>
    <xf numFmtId="165" fontId="3" fillId="2" borderId="47" xfId="1" applyNumberFormat="1" applyFont="1" applyFill="1" applyBorder="1" applyAlignment="1">
      <alignment horizontal="center" vertical="center"/>
    </xf>
    <xf numFmtId="165" fontId="3" fillId="2" borderId="23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2" fontId="3" fillId="2" borderId="46" xfId="1" applyNumberFormat="1" applyFont="1" applyFill="1" applyBorder="1" applyAlignment="1">
      <alignment horizontal="center" vertical="center"/>
    </xf>
    <xf numFmtId="2" fontId="3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6" xfId="1" applyFont="1" applyFill="1" applyBorder="1" applyAlignment="1" applyProtection="1">
      <alignment horizontal="center" vertical="center" wrapText="1"/>
      <protection locked="0"/>
    </xf>
    <xf numFmtId="0" fontId="4" fillId="2" borderId="49" xfId="1" applyFont="1" applyFill="1" applyBorder="1" applyAlignment="1" applyProtection="1">
      <alignment horizontal="center" vertical="center" wrapText="1"/>
      <protection locked="0"/>
    </xf>
    <xf numFmtId="0" fontId="3" fillId="2" borderId="50" xfId="1" applyFont="1" applyFill="1" applyBorder="1" applyAlignment="1" applyProtection="1">
      <alignment horizontal="center" vertical="center" wrapText="1"/>
      <protection locked="0"/>
    </xf>
    <xf numFmtId="165" fontId="4" fillId="2" borderId="51" xfId="1" applyNumberFormat="1" applyFont="1" applyFill="1" applyBorder="1" applyAlignment="1">
      <alignment horizontal="center" vertical="center"/>
    </xf>
    <xf numFmtId="165" fontId="4" fillId="2" borderId="32" xfId="1" applyNumberFormat="1" applyFont="1" applyFill="1" applyBorder="1" applyAlignment="1">
      <alignment horizontal="center" vertical="center"/>
    </xf>
    <xf numFmtId="165" fontId="4" fillId="2" borderId="52" xfId="1" applyNumberFormat="1" applyFont="1" applyFill="1" applyBorder="1" applyAlignment="1">
      <alignment horizontal="center" vertical="center"/>
    </xf>
    <xf numFmtId="165" fontId="4" fillId="2" borderId="50" xfId="1" applyNumberFormat="1" applyFont="1" applyFill="1" applyBorder="1" applyAlignment="1">
      <alignment horizontal="center" vertical="center"/>
    </xf>
    <xf numFmtId="3" fontId="4" fillId="2" borderId="31" xfId="1" applyNumberFormat="1" applyFont="1" applyFill="1" applyBorder="1" applyAlignment="1">
      <alignment horizontal="center" vertical="center"/>
    </xf>
    <xf numFmtId="2" fontId="4" fillId="2" borderId="32" xfId="1" applyNumberFormat="1" applyFont="1" applyFill="1" applyBorder="1" applyAlignment="1">
      <alignment horizontal="center" vertical="center"/>
    </xf>
    <xf numFmtId="2" fontId="3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4" fillId="2" borderId="33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5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8" xfId="1" applyFont="1" applyBorder="1" applyAlignment="1" applyProtection="1">
      <alignment vertical="center"/>
      <protection locked="0"/>
    </xf>
    <xf numFmtId="0" fontId="17" fillId="0" borderId="58" xfId="1" applyFont="1" applyBorder="1" applyProtection="1">
      <protection locked="0"/>
    </xf>
    <xf numFmtId="168" fontId="18" fillId="0" borderId="58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6" fillId="0" borderId="0" xfId="1" applyFont="1"/>
    <xf numFmtId="0" fontId="25" fillId="0" borderId="0" xfId="1" applyFont="1" applyAlignment="1"/>
    <xf numFmtId="4" fontId="25" fillId="4" borderId="51" xfId="1" applyNumberFormat="1" applyFont="1" applyFill="1" applyBorder="1" applyAlignment="1">
      <alignment horizontal="center" vertical="center" wrapText="1"/>
    </xf>
    <xf numFmtId="4" fontId="25" fillId="4" borderId="32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2" fontId="26" fillId="0" borderId="62" xfId="1" applyNumberFormat="1" applyFont="1" applyBorder="1" applyAlignment="1">
      <alignment horizontal="center" vertical="center"/>
    </xf>
    <xf numFmtId="1" fontId="26" fillId="0" borderId="6" xfId="1" applyNumberFormat="1" applyFont="1" applyBorder="1" applyAlignment="1">
      <alignment horizontal="center" vertical="center"/>
    </xf>
    <xf numFmtId="2" fontId="26" fillId="0" borderId="6" xfId="1" applyNumberFormat="1" applyFont="1" applyBorder="1" applyAlignment="1">
      <alignment horizontal="center" vertical="center"/>
    </xf>
    <xf numFmtId="2" fontId="26" fillId="0" borderId="63" xfId="1" applyNumberFormat="1" applyFont="1" applyBorder="1" applyAlignment="1">
      <alignment horizontal="center" vertical="center"/>
    </xf>
    <xf numFmtId="1" fontId="26" fillId="0" borderId="10" xfId="1" applyNumberFormat="1" applyFont="1" applyBorder="1" applyAlignment="1">
      <alignment horizontal="center" vertical="center"/>
    </xf>
    <xf numFmtId="2" fontId="26" fillId="0" borderId="10" xfId="1" applyNumberFormat="1" applyFont="1" applyBorder="1" applyAlignment="1">
      <alignment horizontal="center" vertical="center"/>
    </xf>
    <xf numFmtId="2" fontId="26" fillId="0" borderId="65" xfId="1" applyNumberFormat="1" applyFont="1" applyBorder="1" applyAlignment="1">
      <alignment horizontal="center" vertical="center"/>
    </xf>
    <xf numFmtId="1" fontId="26" fillId="0" borderId="23" xfId="1" applyNumberFormat="1" applyFont="1" applyBorder="1" applyAlignment="1">
      <alignment horizontal="center" vertical="center"/>
    </xf>
    <xf numFmtId="2" fontId="26" fillId="0" borderId="23" xfId="1" applyNumberFormat="1" applyFont="1" applyBorder="1" applyAlignment="1">
      <alignment horizontal="center" vertical="center"/>
    </xf>
    <xf numFmtId="2" fontId="26" fillId="0" borderId="67" xfId="1" applyNumberFormat="1" applyFont="1" applyBorder="1" applyAlignment="1">
      <alignment horizontal="center" vertical="center"/>
    </xf>
    <xf numFmtId="1" fontId="26" fillId="0" borderId="50" xfId="1" applyNumberFormat="1" applyFont="1" applyBorder="1" applyAlignment="1">
      <alignment horizontal="center" vertical="center"/>
    </xf>
    <xf numFmtId="2" fontId="26" fillId="0" borderId="50" xfId="1" applyNumberFormat="1" applyFont="1" applyBorder="1" applyAlignment="1">
      <alignment horizontal="center" vertical="center"/>
    </xf>
    <xf numFmtId="4" fontId="25" fillId="3" borderId="69" xfId="1" applyNumberFormat="1" applyFont="1" applyFill="1" applyBorder="1" applyAlignment="1">
      <alignment horizontal="center" vertical="center"/>
    </xf>
    <xf numFmtId="3" fontId="25" fillId="3" borderId="69" xfId="1" applyNumberFormat="1" applyFont="1" applyFill="1" applyBorder="1" applyAlignment="1">
      <alignment horizontal="center" vertical="center"/>
    </xf>
    <xf numFmtId="168" fontId="18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0" fontId="1" fillId="0" borderId="0" xfId="1" applyBorder="1"/>
    <xf numFmtId="169" fontId="19" fillId="0" borderId="0" xfId="1" applyNumberFormat="1" applyFont="1" applyBorder="1" applyAlignment="1" applyProtection="1"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168" fontId="18" fillId="0" borderId="58" xfId="1" applyNumberFormat="1" applyFont="1" applyBorder="1" applyAlignment="1">
      <alignment horizontal="center" vertical="center" wrapText="1"/>
    </xf>
    <xf numFmtId="169" fontId="19" fillId="0" borderId="58" xfId="1" applyNumberFormat="1" applyFont="1" applyBorder="1" applyAlignment="1" applyProtection="1">
      <alignment horizontal="center"/>
      <protection locked="0"/>
    </xf>
    <xf numFmtId="0" fontId="23" fillId="0" borderId="59" xfId="1" applyFont="1" applyBorder="1" applyAlignment="1" applyProtection="1">
      <alignment horizontal="center" vertical="center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5" xfId="1" applyFont="1" applyBorder="1" applyAlignment="1" applyProtection="1">
      <alignment horizontal="right" vertical="center" wrapText="1"/>
      <protection locked="0"/>
    </xf>
    <xf numFmtId="0" fontId="4" fillId="0" borderId="28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53" xfId="1" applyFont="1" applyFill="1" applyBorder="1" applyAlignment="1" applyProtection="1">
      <alignment horizontal="center" vertical="center" wrapText="1"/>
      <protection locked="0"/>
    </xf>
    <xf numFmtId="0" fontId="3" fillId="3" borderId="55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2" xfId="1" applyFont="1" applyBorder="1" applyAlignment="1" applyProtection="1">
      <alignment horizontal="left" vertical="center" textRotation="90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3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1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2" xfId="1" applyFont="1" applyBorder="1" applyAlignment="1" applyProtection="1">
      <alignment horizontal="right" vertical="center" textRotation="90" wrapText="1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25" fillId="3" borderId="27" xfId="1" applyFont="1" applyFill="1" applyBorder="1" applyAlignment="1">
      <alignment horizontal="center" vertical="center" wrapText="1"/>
    </xf>
    <xf numFmtId="0" fontId="25" fillId="3" borderId="68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4" fontId="25" fillId="4" borderId="60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61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64" xfId="1" applyFont="1" applyBorder="1" applyAlignment="1">
      <alignment horizontal="center" vertical="center" wrapText="1"/>
    </xf>
    <xf numFmtId="0" fontId="25" fillId="0" borderId="66" xfId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49" fontId="34" fillId="0" borderId="23" xfId="0" applyNumberFormat="1" applyFont="1" applyBorder="1" applyAlignment="1">
      <alignment vertical="center" wrapText="1"/>
    </xf>
    <xf numFmtId="49" fontId="34" fillId="0" borderId="50" xfId="0" applyNumberFormat="1" applyFont="1" applyBorder="1" applyAlignment="1">
      <alignment vertical="center" wrapText="1"/>
    </xf>
    <xf numFmtId="0" fontId="39" fillId="0" borderId="58" xfId="1" applyFont="1" applyBorder="1" applyAlignment="1" applyProtection="1">
      <alignment vertical="center"/>
      <protection locked="0"/>
    </xf>
    <xf numFmtId="0" fontId="39" fillId="0" borderId="58" xfId="1" applyFont="1" applyBorder="1" applyProtection="1">
      <protection locked="0"/>
    </xf>
    <xf numFmtId="168" fontId="34" fillId="0" borderId="58" xfId="1" applyNumberFormat="1" applyFont="1" applyBorder="1" applyAlignment="1">
      <alignment horizontal="center" vertical="center" wrapText="1"/>
    </xf>
    <xf numFmtId="169" fontId="40" fillId="0" borderId="58" xfId="1" applyNumberFormat="1" applyFont="1" applyBorder="1" applyAlignment="1" applyProtection="1">
      <alignment horizontal="right"/>
      <protection locked="0"/>
    </xf>
    <xf numFmtId="0" fontId="41" fillId="0" borderId="0" xfId="1" applyFont="1" applyAlignment="1" applyProtection="1">
      <alignment vertical="center"/>
      <protection locked="0"/>
    </xf>
    <xf numFmtId="0" fontId="42" fillId="0" borderId="0" xfId="1" applyFont="1"/>
    <xf numFmtId="0" fontId="41" fillId="0" borderId="0" xfId="1" applyFont="1" applyAlignment="1" applyProtection="1">
      <alignment horizontal="center" vertical="center"/>
      <protection locked="0"/>
    </xf>
    <xf numFmtId="0" fontId="41" fillId="0" borderId="59" xfId="1" applyFont="1" applyBorder="1" applyAlignment="1" applyProtection="1">
      <alignment horizontal="center" vertical="center"/>
      <protection locked="0"/>
    </xf>
    <xf numFmtId="0" fontId="42" fillId="0" borderId="0" xfId="1" applyFont="1" applyBorder="1" applyProtection="1">
      <protection locked="0"/>
    </xf>
    <xf numFmtId="0" fontId="42" fillId="0" borderId="0" xfId="1" applyFont="1" applyProtection="1">
      <protection locked="0"/>
    </xf>
    <xf numFmtId="0" fontId="26" fillId="0" borderId="0" xfId="1" applyFont="1" applyBorder="1"/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3%20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3">
          <cell r="J133">
            <v>46.291000000000004</v>
          </cell>
        </row>
        <row r="134">
          <cell r="J134">
            <v>42.123999999999995</v>
          </cell>
        </row>
        <row r="135">
          <cell r="J135">
            <v>44.247999999999998</v>
          </cell>
        </row>
        <row r="136">
          <cell r="J136">
            <v>43.717999999999996</v>
          </cell>
        </row>
        <row r="137">
          <cell r="J137">
            <v>40.326999999999998</v>
          </cell>
        </row>
        <row r="138">
          <cell r="J138">
            <v>37.287999999999997</v>
          </cell>
        </row>
        <row r="139">
          <cell r="J139">
            <v>36.615000000000002</v>
          </cell>
        </row>
        <row r="140">
          <cell r="J140">
            <v>35.686</v>
          </cell>
        </row>
        <row r="141">
          <cell r="J141">
            <v>39.155999999999999</v>
          </cell>
        </row>
        <row r="142">
          <cell r="J142">
            <v>39.073</v>
          </cell>
        </row>
        <row r="143">
          <cell r="J143">
            <v>42.757999999999996</v>
          </cell>
        </row>
        <row r="144">
          <cell r="J144">
            <v>44.045000000000002</v>
          </cell>
        </row>
        <row r="145">
          <cell r="J145">
            <v>41.665999999999997</v>
          </cell>
        </row>
        <row r="146">
          <cell r="J146">
            <v>40.713999999999999</v>
          </cell>
        </row>
        <row r="147">
          <cell r="J147">
            <v>39.073999999999998</v>
          </cell>
        </row>
        <row r="148">
          <cell r="J148">
            <v>43.565999999999995</v>
          </cell>
        </row>
        <row r="149">
          <cell r="J149">
            <v>42.205999999999996</v>
          </cell>
        </row>
        <row r="150">
          <cell r="J150">
            <v>45.592000000000006</v>
          </cell>
        </row>
        <row r="151">
          <cell r="J151">
            <v>47.364000000000004</v>
          </cell>
        </row>
        <row r="152">
          <cell r="J152">
            <v>44.34</v>
          </cell>
        </row>
        <row r="153">
          <cell r="J153">
            <v>38.514000000000003</v>
          </cell>
        </row>
        <row r="154">
          <cell r="J154">
            <v>29.748000000000001</v>
          </cell>
        </row>
        <row r="155">
          <cell r="J155">
            <v>35.045000000000002</v>
          </cell>
        </row>
        <row r="156">
          <cell r="J156">
            <v>37.653000000000006</v>
          </cell>
        </row>
        <row r="157">
          <cell r="J157">
            <v>37.542999999999999</v>
          </cell>
        </row>
        <row r="158">
          <cell r="J158">
            <v>44.713999999999992</v>
          </cell>
        </row>
        <row r="159">
          <cell r="J159">
            <v>39.322000000000003</v>
          </cell>
        </row>
        <row r="160">
          <cell r="J160">
            <v>32.813000000000002</v>
          </cell>
        </row>
        <row r="161">
          <cell r="J161">
            <v>28.634</v>
          </cell>
        </row>
        <row r="162">
          <cell r="J162">
            <v>32.295999999999999</v>
          </cell>
        </row>
        <row r="163">
          <cell r="J163">
            <v>32.464999999999996</v>
          </cell>
        </row>
        <row r="164">
          <cell r="J164">
            <v>1224.598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8" zoomScale="80" zoomScaleNormal="70" zoomScaleSheetLayoutView="80" workbookViewId="0">
      <selection activeCell="U44" sqref="U44:AB44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235" t="s">
        <v>1</v>
      </c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6"/>
      <c r="AA1" s="236"/>
      <c r="AB1" s="237"/>
    </row>
    <row r="2" spans="1:33" ht="16.5" customHeight="1" x14ac:dyDescent="0.25">
      <c r="A2" s="238" t="s">
        <v>2</v>
      </c>
      <c r="B2" s="239"/>
      <c r="C2" s="239"/>
      <c r="D2" s="239"/>
      <c r="E2" s="240" t="s">
        <v>3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240" t="s">
        <v>5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11"/>
      <c r="M5" s="11" t="s">
        <v>8</v>
      </c>
      <c r="N5" s="11"/>
      <c r="O5" s="11"/>
      <c r="P5" s="11"/>
      <c r="Q5" s="11"/>
      <c r="R5" s="11"/>
      <c r="S5" s="11"/>
      <c r="T5" s="11"/>
      <c r="U5" s="11"/>
      <c r="V5" s="241" t="s">
        <v>9</v>
      </c>
      <c r="W5" s="241"/>
      <c r="X5" s="242">
        <f>[1]Додаток!L1</f>
        <v>42795</v>
      </c>
      <c r="Y5" s="242"/>
      <c r="Z5" s="12" t="s">
        <v>10</v>
      </c>
      <c r="AA5" s="243">
        <f>[1]Додаток!N1</f>
        <v>42766</v>
      </c>
      <c r="AB5" s="244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215" t="s">
        <v>11</v>
      </c>
      <c r="B7" s="223" t="s">
        <v>12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5"/>
      <c r="N7" s="223" t="s">
        <v>13</v>
      </c>
      <c r="O7" s="224"/>
      <c r="P7" s="224"/>
      <c r="Q7" s="224"/>
      <c r="R7" s="224"/>
      <c r="S7" s="224"/>
      <c r="T7" s="224"/>
      <c r="U7" s="224"/>
      <c r="V7" s="224"/>
      <c r="W7" s="224"/>
      <c r="X7" s="229" t="s">
        <v>14</v>
      </c>
      <c r="Y7" s="232" t="s">
        <v>15</v>
      </c>
      <c r="Z7" s="209" t="s">
        <v>16</v>
      </c>
      <c r="AA7" s="209" t="s">
        <v>17</v>
      </c>
      <c r="AB7" s="212" t="s">
        <v>18</v>
      </c>
    </row>
    <row r="8" spans="1:33" ht="16.5" customHeight="1" thickBot="1" x14ac:dyDescent="0.3">
      <c r="A8" s="216"/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8"/>
      <c r="N8" s="215" t="s">
        <v>19</v>
      </c>
      <c r="O8" s="218" t="s">
        <v>20</v>
      </c>
      <c r="P8" s="219"/>
      <c r="Q8" s="219"/>
      <c r="R8" s="219"/>
      <c r="S8" s="219"/>
      <c r="T8" s="219"/>
      <c r="U8" s="219"/>
      <c r="V8" s="219"/>
      <c r="W8" s="220"/>
      <c r="X8" s="230"/>
      <c r="Y8" s="233"/>
      <c r="Z8" s="210"/>
      <c r="AA8" s="210"/>
      <c r="AB8" s="213"/>
    </row>
    <row r="9" spans="1:33" ht="32.25" customHeight="1" thickBot="1" x14ac:dyDescent="0.3">
      <c r="A9" s="216"/>
      <c r="B9" s="221" t="s">
        <v>21</v>
      </c>
      <c r="C9" s="194" t="s">
        <v>22</v>
      </c>
      <c r="D9" s="194" t="s">
        <v>23</v>
      </c>
      <c r="E9" s="194" t="s">
        <v>24</v>
      </c>
      <c r="F9" s="194" t="s">
        <v>25</v>
      </c>
      <c r="G9" s="194" t="s">
        <v>26</v>
      </c>
      <c r="H9" s="194" t="s">
        <v>27</v>
      </c>
      <c r="I9" s="194" t="s">
        <v>28</v>
      </c>
      <c r="J9" s="194" t="s">
        <v>29</v>
      </c>
      <c r="K9" s="194" t="s">
        <v>30</v>
      </c>
      <c r="L9" s="194" t="s">
        <v>31</v>
      </c>
      <c r="M9" s="196" t="s">
        <v>32</v>
      </c>
      <c r="N9" s="216"/>
      <c r="O9" s="198" t="s">
        <v>33</v>
      </c>
      <c r="P9" s="199"/>
      <c r="Q9" s="200"/>
      <c r="R9" s="201" t="s">
        <v>34</v>
      </c>
      <c r="S9" s="202"/>
      <c r="T9" s="203"/>
      <c r="U9" s="198" t="s">
        <v>35</v>
      </c>
      <c r="V9" s="199"/>
      <c r="W9" s="200"/>
      <c r="X9" s="230"/>
      <c r="Y9" s="233"/>
      <c r="Z9" s="210"/>
      <c r="AA9" s="210"/>
      <c r="AB9" s="213"/>
    </row>
    <row r="10" spans="1:33" ht="92.25" customHeight="1" thickBot="1" x14ac:dyDescent="0.3">
      <c r="A10" s="217"/>
      <c r="B10" s="22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7"/>
      <c r="N10" s="217"/>
      <c r="O10" s="13" t="s">
        <v>36</v>
      </c>
      <c r="P10" s="14" t="s">
        <v>37</v>
      </c>
      <c r="Q10" s="15" t="s">
        <v>38</v>
      </c>
      <c r="R10" s="13" t="s">
        <v>36</v>
      </c>
      <c r="S10" s="14" t="s">
        <v>37</v>
      </c>
      <c r="T10" s="16" t="s">
        <v>38</v>
      </c>
      <c r="U10" s="13" t="s">
        <v>36</v>
      </c>
      <c r="V10" s="14" t="s">
        <v>37</v>
      </c>
      <c r="W10" s="16" t="s">
        <v>38</v>
      </c>
      <c r="X10" s="231"/>
      <c r="Y10" s="234"/>
      <c r="Z10" s="211"/>
      <c r="AA10" s="211"/>
      <c r="AB10" s="214"/>
      <c r="AE10" s="4" t="s">
        <v>39</v>
      </c>
    </row>
    <row r="11" spans="1:33" s="36" customFormat="1" x14ac:dyDescent="0.2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>
        <v>8193</v>
      </c>
      <c r="P11" s="22">
        <v>34.305599999999998</v>
      </c>
      <c r="Q11" s="23">
        <v>9.5299999999999994</v>
      </c>
      <c r="R11" s="24">
        <v>9077</v>
      </c>
      <c r="S11" s="25">
        <v>38.004300000000001</v>
      </c>
      <c r="T11" s="23">
        <v>10.56</v>
      </c>
      <c r="U11" s="26"/>
      <c r="V11" s="27"/>
      <c r="W11" s="28"/>
      <c r="X11" s="29"/>
      <c r="Y11" s="30"/>
      <c r="Z11" s="31"/>
      <c r="AA11" s="31"/>
      <c r="AB11" s="32"/>
      <c r="AC11" s="33">
        <f t="shared" ref="AC11:AC41" si="0">SUM(B11:M11)+$K$42+$N$42</f>
        <v>0</v>
      </c>
      <c r="AD11" s="34"/>
      <c r="AE11" s="35"/>
      <c r="AF11" s="35"/>
      <c r="AG11" s="35"/>
    </row>
    <row r="12" spans="1:33" s="36" customFormat="1" x14ac:dyDescent="0.2">
      <c r="A12" s="37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41">
        <v>8193</v>
      </c>
      <c r="P12" s="42">
        <v>34.305599999999998</v>
      </c>
      <c r="Q12" s="43">
        <v>9.5299999999999994</v>
      </c>
      <c r="R12" s="44">
        <v>9077</v>
      </c>
      <c r="S12" s="45">
        <v>38.004300000000001</v>
      </c>
      <c r="T12" s="43">
        <v>10.56</v>
      </c>
      <c r="U12" s="46"/>
      <c r="V12" s="47"/>
      <c r="W12" s="48"/>
      <c r="X12" s="29"/>
      <c r="Y12" s="30"/>
      <c r="Z12" s="49"/>
      <c r="AA12" s="49"/>
      <c r="AB12" s="50"/>
      <c r="AC12" s="33">
        <f t="shared" si="0"/>
        <v>0</v>
      </c>
      <c r="AD12" s="34"/>
      <c r="AE12" s="35"/>
      <c r="AF12" s="35"/>
      <c r="AG12" s="35"/>
    </row>
    <row r="13" spans="1:33" s="54" customFormat="1" x14ac:dyDescent="0.25">
      <c r="A13" s="37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1">
        <v>8193</v>
      </c>
      <c r="P13" s="42">
        <v>34.305599999999998</v>
      </c>
      <c r="Q13" s="43">
        <v>9.5299999999999994</v>
      </c>
      <c r="R13" s="44">
        <v>9077</v>
      </c>
      <c r="S13" s="45">
        <v>38.004300000000001</v>
      </c>
      <c r="T13" s="43">
        <v>10.56</v>
      </c>
      <c r="U13" s="46"/>
      <c r="V13" s="47"/>
      <c r="W13" s="48"/>
      <c r="X13" s="29"/>
      <c r="Y13" s="30"/>
      <c r="Z13" s="49"/>
      <c r="AA13" s="49"/>
      <c r="AB13" s="50"/>
      <c r="AC13" s="51">
        <f t="shared" si="0"/>
        <v>0</v>
      </c>
      <c r="AD13" s="52" t="str">
        <f>IF(AC13=100,"ОК"," ")</f>
        <v xml:space="preserve"> </v>
      </c>
      <c r="AE13" s="53"/>
      <c r="AF13" s="53"/>
      <c r="AG13" s="53"/>
    </row>
    <row r="14" spans="1:33" s="36" customFormat="1" x14ac:dyDescent="0.2">
      <c r="A14" s="37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1">
        <v>8193</v>
      </c>
      <c r="P14" s="42">
        <v>34.305599999999998</v>
      </c>
      <c r="Q14" s="43">
        <v>9.5299999999999994</v>
      </c>
      <c r="R14" s="44">
        <v>9077</v>
      </c>
      <c r="S14" s="45">
        <v>38.004300000000001</v>
      </c>
      <c r="T14" s="43">
        <v>10.56</v>
      </c>
      <c r="U14" s="46"/>
      <c r="V14" s="47"/>
      <c r="W14" s="48"/>
      <c r="X14" s="29"/>
      <c r="Y14" s="30"/>
      <c r="Z14" s="49"/>
      <c r="AA14" s="49"/>
      <c r="AB14" s="50"/>
      <c r="AC14" s="33">
        <f t="shared" si="0"/>
        <v>0</v>
      </c>
      <c r="AD14" s="34" t="str">
        <f t="shared" ref="AD14:AD41" si="1">IF(AC14=100,"ОК"," ")</f>
        <v xml:space="preserve"> </v>
      </c>
      <c r="AE14" s="35"/>
      <c r="AF14" s="35"/>
      <c r="AG14" s="35"/>
    </row>
    <row r="15" spans="1:33" s="36" customFormat="1" x14ac:dyDescent="0.2">
      <c r="A15" s="55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0"/>
      <c r="O15" s="41">
        <v>8193</v>
      </c>
      <c r="P15" s="42">
        <v>34.305599999999998</v>
      </c>
      <c r="Q15" s="43">
        <v>9.5299999999999994</v>
      </c>
      <c r="R15" s="44">
        <v>9077</v>
      </c>
      <c r="S15" s="45">
        <v>38.004300000000001</v>
      </c>
      <c r="T15" s="43">
        <v>10.56</v>
      </c>
      <c r="U15" s="46"/>
      <c r="V15" s="47"/>
      <c r="W15" s="48"/>
      <c r="X15" s="29"/>
      <c r="Y15" s="30"/>
      <c r="Z15" s="31"/>
      <c r="AA15" s="31"/>
      <c r="AB15" s="32"/>
      <c r="AC15" s="33">
        <f t="shared" si="0"/>
        <v>0</v>
      </c>
      <c r="AD15" s="34" t="str">
        <f t="shared" si="1"/>
        <v xml:space="preserve"> </v>
      </c>
      <c r="AE15" s="35"/>
      <c r="AF15" s="35"/>
      <c r="AG15" s="35"/>
    </row>
    <row r="16" spans="1:33" s="36" customFormat="1" x14ac:dyDescent="0.2">
      <c r="A16" s="37">
        <v>6</v>
      </c>
      <c r="B16" s="56">
        <v>89.452799999999996</v>
      </c>
      <c r="C16" s="56">
        <v>5.1024000000000003</v>
      </c>
      <c r="D16" s="56">
        <v>1.0939000000000001</v>
      </c>
      <c r="E16" s="56">
        <v>0.1095</v>
      </c>
      <c r="F16" s="56">
        <v>0.16639999999999999</v>
      </c>
      <c r="G16" s="56">
        <v>6.8999999999999999E-3</v>
      </c>
      <c r="H16" s="56">
        <v>4.1700000000000001E-2</v>
      </c>
      <c r="I16" s="56">
        <v>3.5400000000000001E-2</v>
      </c>
      <c r="J16" s="56">
        <v>3.56E-2</v>
      </c>
      <c r="K16" s="56">
        <v>7.1999999999999998E-3</v>
      </c>
      <c r="L16" s="56">
        <v>1.6302000000000001</v>
      </c>
      <c r="M16" s="57">
        <v>2.3178000000000001</v>
      </c>
      <c r="N16" s="58">
        <v>0.75409999999999999</v>
      </c>
      <c r="O16" s="59">
        <v>8207</v>
      </c>
      <c r="P16" s="60">
        <v>34.361600000000003</v>
      </c>
      <c r="Q16" s="61">
        <v>9.5399999999999991</v>
      </c>
      <c r="R16" s="62">
        <v>9090</v>
      </c>
      <c r="S16" s="63">
        <v>38.059899999999999</v>
      </c>
      <c r="T16" s="61">
        <v>10.57</v>
      </c>
      <c r="U16" s="64">
        <v>11488</v>
      </c>
      <c r="V16" s="65">
        <v>48.1008</v>
      </c>
      <c r="W16" s="61">
        <v>13.36</v>
      </c>
      <c r="X16" s="29">
        <v>-17.100000000000001</v>
      </c>
      <c r="Y16" s="30">
        <v>-11.6</v>
      </c>
      <c r="Z16" s="49"/>
      <c r="AA16" s="49"/>
      <c r="AB16" s="50"/>
      <c r="AC16" s="33">
        <f t="shared" si="0"/>
        <v>99.999800000000008</v>
      </c>
      <c r="AD16" s="34" t="str">
        <f t="shared" si="1"/>
        <v xml:space="preserve"> </v>
      </c>
      <c r="AE16" s="35"/>
      <c r="AF16" s="35"/>
      <c r="AG16" s="35"/>
    </row>
    <row r="17" spans="1:33" s="36" customFormat="1" x14ac:dyDescent="0.2">
      <c r="A17" s="55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66">
        <v>8207</v>
      </c>
      <c r="P17" s="67">
        <v>34.361600000000003</v>
      </c>
      <c r="Q17" s="48">
        <v>9.5399999999999991</v>
      </c>
      <c r="R17" s="68">
        <v>9090</v>
      </c>
      <c r="S17" s="69">
        <v>38.059899999999999</v>
      </c>
      <c r="T17" s="48">
        <v>10.57</v>
      </c>
      <c r="U17" s="64"/>
      <c r="V17" s="65"/>
      <c r="W17" s="61"/>
      <c r="X17" s="29"/>
      <c r="Y17" s="30"/>
      <c r="Z17" s="31"/>
      <c r="AA17" s="31"/>
      <c r="AB17" s="32"/>
      <c r="AC17" s="33">
        <f t="shared" si="0"/>
        <v>0</v>
      </c>
      <c r="AD17" s="34" t="str">
        <f t="shared" si="1"/>
        <v xml:space="preserve"> </v>
      </c>
      <c r="AE17" s="35"/>
      <c r="AF17" s="35"/>
      <c r="AG17" s="35"/>
    </row>
    <row r="18" spans="1:33" s="36" customFormat="1" x14ac:dyDescent="0.2">
      <c r="A18" s="37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O18" s="66">
        <v>8207</v>
      </c>
      <c r="P18" s="67">
        <v>34.361600000000003</v>
      </c>
      <c r="Q18" s="48">
        <v>9.5399999999999991</v>
      </c>
      <c r="R18" s="68">
        <v>9090</v>
      </c>
      <c r="S18" s="69">
        <v>38.059899999999999</v>
      </c>
      <c r="T18" s="48">
        <v>10.57</v>
      </c>
      <c r="U18" s="46"/>
      <c r="V18" s="47"/>
      <c r="W18" s="48"/>
      <c r="X18" s="29"/>
      <c r="Y18" s="30"/>
      <c r="Z18" s="49"/>
      <c r="AA18" s="49"/>
      <c r="AB18" s="50"/>
      <c r="AC18" s="33">
        <f t="shared" si="0"/>
        <v>0</v>
      </c>
      <c r="AD18" s="34" t="str">
        <f t="shared" si="1"/>
        <v xml:space="preserve"> </v>
      </c>
      <c r="AE18" s="35"/>
      <c r="AF18" s="35"/>
      <c r="AG18" s="35"/>
    </row>
    <row r="19" spans="1:33" s="54" customFormat="1" x14ac:dyDescent="0.25">
      <c r="A19" s="37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66">
        <v>8207</v>
      </c>
      <c r="P19" s="67">
        <v>34.361600000000003</v>
      </c>
      <c r="Q19" s="48">
        <v>9.5399999999999991</v>
      </c>
      <c r="R19" s="68">
        <v>9090</v>
      </c>
      <c r="S19" s="69">
        <v>38.059899999999999</v>
      </c>
      <c r="T19" s="48">
        <v>10.57</v>
      </c>
      <c r="U19" s="46"/>
      <c r="V19" s="47"/>
      <c r="W19" s="48"/>
      <c r="X19" s="29"/>
      <c r="Y19" s="30"/>
      <c r="Z19" s="70"/>
      <c r="AA19" s="70"/>
      <c r="AB19" s="50"/>
      <c r="AC19" s="51">
        <f t="shared" si="0"/>
        <v>0</v>
      </c>
      <c r="AD19" s="52" t="str">
        <f t="shared" si="1"/>
        <v xml:space="preserve"> </v>
      </c>
      <c r="AE19" s="53"/>
      <c r="AF19" s="53"/>
      <c r="AG19" s="53"/>
    </row>
    <row r="20" spans="1:33" s="54" customFormat="1" x14ac:dyDescent="0.25">
      <c r="A20" s="37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66">
        <v>8207</v>
      </c>
      <c r="P20" s="67">
        <v>34.361600000000003</v>
      </c>
      <c r="Q20" s="48">
        <v>9.5399999999999991</v>
      </c>
      <c r="R20" s="68">
        <v>9090</v>
      </c>
      <c r="S20" s="69">
        <v>38.059899999999999</v>
      </c>
      <c r="T20" s="48">
        <v>10.57</v>
      </c>
      <c r="U20" s="46"/>
      <c r="V20" s="47"/>
      <c r="W20" s="48"/>
      <c r="X20" s="29"/>
      <c r="Y20" s="30"/>
      <c r="Z20" s="49"/>
      <c r="AA20" s="49"/>
      <c r="AB20" s="50"/>
      <c r="AC20" s="51">
        <f t="shared" si="0"/>
        <v>0</v>
      </c>
      <c r="AD20" s="52" t="str">
        <f t="shared" si="1"/>
        <v xml:space="preserve"> </v>
      </c>
      <c r="AE20" s="53"/>
      <c r="AF20" s="53"/>
      <c r="AG20" s="53"/>
    </row>
    <row r="21" spans="1:33" s="54" customFormat="1" x14ac:dyDescent="0.25">
      <c r="A21" s="37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66">
        <v>8207</v>
      </c>
      <c r="P21" s="67">
        <v>34.361600000000003</v>
      </c>
      <c r="Q21" s="48">
        <v>9.5399999999999991</v>
      </c>
      <c r="R21" s="68">
        <v>9090</v>
      </c>
      <c r="S21" s="69">
        <v>38.059899999999999</v>
      </c>
      <c r="T21" s="48">
        <v>10.57</v>
      </c>
      <c r="U21" s="46"/>
      <c r="V21" s="47"/>
      <c r="W21" s="48"/>
      <c r="X21" s="29"/>
      <c r="Y21" s="30"/>
      <c r="Z21" s="49"/>
      <c r="AA21" s="49"/>
      <c r="AB21" s="50"/>
      <c r="AC21" s="51">
        <f t="shared" si="0"/>
        <v>0</v>
      </c>
      <c r="AD21" s="52" t="str">
        <f t="shared" si="1"/>
        <v xml:space="preserve"> </v>
      </c>
      <c r="AE21" s="53"/>
      <c r="AF21" s="53"/>
      <c r="AG21" s="53"/>
    </row>
    <row r="22" spans="1:33" s="54" customFormat="1" x14ac:dyDescent="0.25">
      <c r="A22" s="55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66">
        <v>8207</v>
      </c>
      <c r="P22" s="67">
        <v>34.361600000000003</v>
      </c>
      <c r="Q22" s="48">
        <v>9.5399999999999991</v>
      </c>
      <c r="R22" s="68">
        <v>9090</v>
      </c>
      <c r="S22" s="69">
        <v>38.059899999999999</v>
      </c>
      <c r="T22" s="48">
        <v>10.57</v>
      </c>
      <c r="U22" s="46"/>
      <c r="V22" s="47"/>
      <c r="W22" s="48"/>
      <c r="X22" s="29"/>
      <c r="Y22" s="30"/>
      <c r="Z22" s="31"/>
      <c r="AA22" s="31"/>
      <c r="AB22" s="32"/>
      <c r="AC22" s="51">
        <f t="shared" si="0"/>
        <v>0</v>
      </c>
      <c r="AD22" s="52" t="str">
        <f t="shared" si="1"/>
        <v xml:space="preserve"> </v>
      </c>
      <c r="AE22" s="53"/>
      <c r="AF22" s="53"/>
      <c r="AG22" s="53"/>
    </row>
    <row r="23" spans="1:33" s="54" customFormat="1" x14ac:dyDescent="0.25">
      <c r="A23" s="37">
        <v>13</v>
      </c>
      <c r="B23" s="56">
        <v>89.530600000000007</v>
      </c>
      <c r="C23" s="56">
        <v>5.0819999999999999</v>
      </c>
      <c r="D23" s="56">
        <v>1.085</v>
      </c>
      <c r="E23" s="56">
        <v>0.11260000000000001</v>
      </c>
      <c r="F23" s="56">
        <v>0.16830000000000001</v>
      </c>
      <c r="G23" s="56">
        <v>4.7000000000000002E-3</v>
      </c>
      <c r="H23" s="56">
        <v>4.1599999999999998E-2</v>
      </c>
      <c r="I23" s="56">
        <v>3.4599999999999999E-2</v>
      </c>
      <c r="J23" s="56">
        <v>3.1600000000000003E-2</v>
      </c>
      <c r="K23" s="56">
        <v>6.7999999999999996E-3</v>
      </c>
      <c r="L23" s="56">
        <v>1.6433</v>
      </c>
      <c r="M23" s="57">
        <v>2.2587999999999999</v>
      </c>
      <c r="N23" s="58">
        <v>0.75309999999999999</v>
      </c>
      <c r="O23" s="59">
        <v>8207</v>
      </c>
      <c r="P23" s="60">
        <v>34.362499999999997</v>
      </c>
      <c r="Q23" s="61">
        <v>9.5500000000000007</v>
      </c>
      <c r="R23" s="62">
        <v>9090</v>
      </c>
      <c r="S23" s="63">
        <v>38.061500000000002</v>
      </c>
      <c r="T23" s="61">
        <v>10.57</v>
      </c>
      <c r="U23" s="64">
        <v>11496</v>
      </c>
      <c r="V23" s="65">
        <v>48.133200000000002</v>
      </c>
      <c r="W23" s="61">
        <v>13.37</v>
      </c>
      <c r="X23" s="29">
        <v>-15.7</v>
      </c>
      <c r="Y23" s="30">
        <v>-12.7</v>
      </c>
      <c r="Z23" s="49"/>
      <c r="AA23" s="49"/>
      <c r="AB23" s="50"/>
      <c r="AC23" s="51">
        <f t="shared" si="0"/>
        <v>99.999899999999982</v>
      </c>
      <c r="AD23" s="52" t="str">
        <f t="shared" si="1"/>
        <v xml:space="preserve"> </v>
      </c>
      <c r="AE23" s="53"/>
      <c r="AF23" s="53"/>
      <c r="AG23" s="53"/>
    </row>
    <row r="24" spans="1:33" s="54" customFormat="1" x14ac:dyDescent="0.25">
      <c r="A24" s="55">
        <v>14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40"/>
      <c r="O24" s="66">
        <v>8207</v>
      </c>
      <c r="P24" s="67">
        <v>34.362499999999997</v>
      </c>
      <c r="Q24" s="48">
        <v>9.5500000000000007</v>
      </c>
      <c r="R24" s="68">
        <v>9090</v>
      </c>
      <c r="S24" s="69">
        <v>38.061500000000002</v>
      </c>
      <c r="T24" s="48">
        <v>10.57</v>
      </c>
      <c r="U24" s="46"/>
      <c r="V24" s="47"/>
      <c r="W24" s="48"/>
      <c r="X24" s="29"/>
      <c r="Y24" s="30"/>
      <c r="Z24" s="31"/>
      <c r="AA24" s="31"/>
      <c r="AB24" s="32"/>
      <c r="AC24" s="51">
        <f t="shared" si="0"/>
        <v>0</v>
      </c>
      <c r="AD24" s="52" t="str">
        <f t="shared" si="1"/>
        <v xml:space="preserve"> </v>
      </c>
      <c r="AE24" s="53"/>
      <c r="AF24" s="53"/>
      <c r="AG24" s="53"/>
    </row>
    <row r="25" spans="1:33" s="54" customFormat="1" x14ac:dyDescent="0.25">
      <c r="A25" s="37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40"/>
      <c r="O25" s="66">
        <v>8207</v>
      </c>
      <c r="P25" s="67">
        <v>34.362499999999997</v>
      </c>
      <c r="Q25" s="48">
        <v>9.5500000000000007</v>
      </c>
      <c r="R25" s="68">
        <v>9090</v>
      </c>
      <c r="S25" s="69">
        <v>38.061500000000002</v>
      </c>
      <c r="T25" s="48">
        <v>10.57</v>
      </c>
      <c r="U25" s="46"/>
      <c r="V25" s="47"/>
      <c r="W25" s="48"/>
      <c r="X25" s="29"/>
      <c r="Y25" s="30"/>
      <c r="Z25" s="49" t="s">
        <v>40</v>
      </c>
      <c r="AA25" s="49" t="s">
        <v>41</v>
      </c>
      <c r="AB25" s="50" t="s">
        <v>42</v>
      </c>
      <c r="AC25" s="51">
        <f t="shared" si="0"/>
        <v>0</v>
      </c>
      <c r="AD25" s="52" t="str">
        <f t="shared" si="1"/>
        <v xml:space="preserve"> </v>
      </c>
      <c r="AE25" s="53"/>
      <c r="AF25" s="53"/>
      <c r="AG25" s="53"/>
    </row>
    <row r="26" spans="1:33" s="54" customFormat="1" x14ac:dyDescent="0.25">
      <c r="A26" s="37">
        <v>16</v>
      </c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40"/>
      <c r="O26" s="66">
        <v>8207</v>
      </c>
      <c r="P26" s="67">
        <v>34.362499999999997</v>
      </c>
      <c r="Q26" s="48">
        <v>9.5500000000000007</v>
      </c>
      <c r="R26" s="68">
        <v>9090</v>
      </c>
      <c r="S26" s="69">
        <v>38.061500000000002</v>
      </c>
      <c r="T26" s="48">
        <v>10.57</v>
      </c>
      <c r="U26" s="46"/>
      <c r="V26" s="47"/>
      <c r="W26" s="48"/>
      <c r="X26" s="29"/>
      <c r="Y26" s="30"/>
      <c r="Z26" s="49"/>
      <c r="AA26" s="49"/>
      <c r="AB26" s="50"/>
      <c r="AC26" s="51">
        <f t="shared" si="0"/>
        <v>0</v>
      </c>
      <c r="AD26" s="52" t="str">
        <f t="shared" si="1"/>
        <v xml:space="preserve"> </v>
      </c>
      <c r="AE26" s="53"/>
      <c r="AF26" s="53"/>
      <c r="AG26" s="53"/>
    </row>
    <row r="27" spans="1:33" s="54" customFormat="1" x14ac:dyDescent="0.25">
      <c r="A27" s="37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40"/>
      <c r="O27" s="66">
        <v>8207</v>
      </c>
      <c r="P27" s="67">
        <v>34.362499999999997</v>
      </c>
      <c r="Q27" s="48">
        <v>9.5500000000000007</v>
      </c>
      <c r="R27" s="68">
        <v>9090</v>
      </c>
      <c r="S27" s="69">
        <v>38.061500000000002</v>
      </c>
      <c r="T27" s="48">
        <v>10.57</v>
      </c>
      <c r="U27" s="46"/>
      <c r="V27" s="47"/>
      <c r="W27" s="48"/>
      <c r="X27" s="29"/>
      <c r="Y27" s="30"/>
      <c r="Z27" s="49"/>
      <c r="AA27" s="49"/>
      <c r="AB27" s="50"/>
      <c r="AC27" s="51">
        <f t="shared" si="0"/>
        <v>0</v>
      </c>
      <c r="AD27" s="52" t="str">
        <f t="shared" si="1"/>
        <v xml:space="preserve"> </v>
      </c>
      <c r="AE27" s="53"/>
      <c r="AF27" s="53"/>
      <c r="AG27" s="53"/>
    </row>
    <row r="28" spans="1:33" s="54" customFormat="1" x14ac:dyDescent="0.25">
      <c r="A28" s="37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0"/>
      <c r="O28" s="66">
        <v>8207</v>
      </c>
      <c r="P28" s="67">
        <v>34.362499999999997</v>
      </c>
      <c r="Q28" s="48">
        <v>9.5500000000000007</v>
      </c>
      <c r="R28" s="68">
        <v>9090</v>
      </c>
      <c r="S28" s="69">
        <v>38.061500000000002</v>
      </c>
      <c r="T28" s="48">
        <v>10.57</v>
      </c>
      <c r="U28" s="46"/>
      <c r="V28" s="47"/>
      <c r="W28" s="48"/>
      <c r="X28" s="29"/>
      <c r="Y28" s="30"/>
      <c r="Z28" s="49"/>
      <c r="AA28" s="49"/>
      <c r="AB28" s="50"/>
      <c r="AC28" s="51">
        <f t="shared" si="0"/>
        <v>0</v>
      </c>
      <c r="AD28" s="52" t="str">
        <f t="shared" si="1"/>
        <v xml:space="preserve"> </v>
      </c>
      <c r="AE28" s="53"/>
      <c r="AF28" s="53"/>
      <c r="AG28" s="53"/>
    </row>
    <row r="29" spans="1:33" s="54" customFormat="1" x14ac:dyDescent="0.25">
      <c r="A29" s="55">
        <v>19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40"/>
      <c r="O29" s="66">
        <v>8207</v>
      </c>
      <c r="P29" s="67">
        <v>34.362499999999997</v>
      </c>
      <c r="Q29" s="48">
        <v>9.5500000000000007</v>
      </c>
      <c r="R29" s="68">
        <v>9090</v>
      </c>
      <c r="S29" s="69">
        <v>38.061500000000002</v>
      </c>
      <c r="T29" s="48">
        <v>10.57</v>
      </c>
      <c r="U29" s="46"/>
      <c r="V29" s="47"/>
      <c r="W29" s="48"/>
      <c r="X29" s="29"/>
      <c r="Y29" s="30"/>
      <c r="Z29" s="31"/>
      <c r="AA29" s="31"/>
      <c r="AB29" s="32"/>
      <c r="AC29" s="51">
        <f t="shared" si="0"/>
        <v>0</v>
      </c>
      <c r="AD29" s="52" t="str">
        <f t="shared" si="1"/>
        <v xml:space="preserve"> </v>
      </c>
      <c r="AE29" s="53"/>
      <c r="AF29" s="53"/>
      <c r="AG29" s="53"/>
    </row>
    <row r="30" spans="1:33" s="54" customFormat="1" x14ac:dyDescent="0.25">
      <c r="A30" s="37">
        <v>20</v>
      </c>
      <c r="B30" s="77">
        <v>89.595500000000001</v>
      </c>
      <c r="C30" s="78">
        <v>5.0903</v>
      </c>
      <c r="D30" s="78">
        <v>1.0658000000000001</v>
      </c>
      <c r="E30" s="78">
        <v>0.1128</v>
      </c>
      <c r="F30" s="78">
        <v>0.16980000000000001</v>
      </c>
      <c r="G30" s="78">
        <v>7.1999999999999998E-3</v>
      </c>
      <c r="H30" s="78">
        <v>4.1799999999999997E-2</v>
      </c>
      <c r="I30" s="78">
        <v>3.5299999999999998E-2</v>
      </c>
      <c r="J30" s="78">
        <v>2.4500000000000001E-2</v>
      </c>
      <c r="K30" s="78">
        <v>7.1999999999999998E-3</v>
      </c>
      <c r="L30" s="78">
        <v>1.6539999999999999</v>
      </c>
      <c r="M30" s="79">
        <v>2.1956000000000002</v>
      </c>
      <c r="N30" s="80">
        <v>0.75219999999999998</v>
      </c>
      <c r="O30" s="59">
        <v>8208</v>
      </c>
      <c r="P30" s="60">
        <v>34.367800000000003</v>
      </c>
      <c r="Q30" s="61">
        <v>9.5500000000000007</v>
      </c>
      <c r="R30" s="62">
        <v>9092</v>
      </c>
      <c r="S30" s="63">
        <v>38.067700000000002</v>
      </c>
      <c r="T30" s="61">
        <v>10.57</v>
      </c>
      <c r="U30" s="81">
        <v>11505</v>
      </c>
      <c r="V30" s="82">
        <v>48.171799999999998</v>
      </c>
      <c r="W30" s="83">
        <v>13.38</v>
      </c>
      <c r="X30" s="84">
        <v>-16.5</v>
      </c>
      <c r="Y30" s="85">
        <v>-15.2</v>
      </c>
      <c r="Z30" s="49"/>
      <c r="AA30" s="49"/>
      <c r="AB30" s="50"/>
      <c r="AC30" s="51">
        <f t="shared" si="0"/>
        <v>99.999799999999979</v>
      </c>
      <c r="AD30" s="52" t="str">
        <f>IF(AC30=100,"ОК"," ")</f>
        <v xml:space="preserve"> </v>
      </c>
      <c r="AE30" s="53"/>
      <c r="AF30" s="53"/>
      <c r="AG30" s="53"/>
    </row>
    <row r="31" spans="1:33" s="54" customFormat="1" x14ac:dyDescent="0.25">
      <c r="A31" s="55">
        <v>21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86"/>
      <c r="O31" s="66">
        <v>8208</v>
      </c>
      <c r="P31" s="67">
        <v>34.367800000000003</v>
      </c>
      <c r="Q31" s="48">
        <v>9.5500000000000007</v>
      </c>
      <c r="R31" s="68">
        <v>9092</v>
      </c>
      <c r="S31" s="69">
        <v>38.067700000000002</v>
      </c>
      <c r="T31" s="48">
        <v>10.57</v>
      </c>
      <c r="U31" s="87"/>
      <c r="V31" s="88"/>
      <c r="W31" s="89"/>
      <c r="X31" s="84"/>
      <c r="Y31" s="85"/>
      <c r="Z31" s="31"/>
      <c r="AA31" s="31"/>
      <c r="AB31" s="32"/>
      <c r="AC31" s="51">
        <f t="shared" si="0"/>
        <v>0</v>
      </c>
      <c r="AD31" s="52" t="str">
        <f t="shared" si="1"/>
        <v xml:space="preserve"> </v>
      </c>
      <c r="AE31" s="53"/>
      <c r="AF31" s="53"/>
      <c r="AG31" s="53"/>
    </row>
    <row r="32" spans="1:33" s="54" customFormat="1" x14ac:dyDescent="0.25">
      <c r="A32" s="37">
        <v>22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80"/>
      <c r="O32" s="66">
        <v>8208</v>
      </c>
      <c r="P32" s="67">
        <v>34.367800000000003</v>
      </c>
      <c r="Q32" s="48">
        <v>9.5500000000000007</v>
      </c>
      <c r="R32" s="68">
        <v>9092</v>
      </c>
      <c r="S32" s="69">
        <v>38.067700000000002</v>
      </c>
      <c r="T32" s="48">
        <v>10.57</v>
      </c>
      <c r="U32" s="81"/>
      <c r="V32" s="82"/>
      <c r="W32" s="83"/>
      <c r="X32" s="84"/>
      <c r="Y32" s="85"/>
      <c r="Z32" s="90"/>
      <c r="AA32" s="90"/>
      <c r="AB32" s="91"/>
      <c r="AC32" s="51">
        <f t="shared" si="0"/>
        <v>0</v>
      </c>
      <c r="AD32" s="52" t="str">
        <f t="shared" si="1"/>
        <v xml:space="preserve"> </v>
      </c>
      <c r="AE32" s="53"/>
      <c r="AF32" s="53"/>
      <c r="AG32" s="53"/>
    </row>
    <row r="33" spans="1:33" s="54" customFormat="1" x14ac:dyDescent="0.25">
      <c r="A33" s="37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92"/>
      <c r="O33" s="66">
        <v>8208</v>
      </c>
      <c r="P33" s="67">
        <v>34.367800000000003</v>
      </c>
      <c r="Q33" s="48">
        <v>9.5500000000000007</v>
      </c>
      <c r="R33" s="68">
        <v>9092</v>
      </c>
      <c r="S33" s="69">
        <v>38.067700000000002</v>
      </c>
      <c r="T33" s="48">
        <v>10.57</v>
      </c>
      <c r="U33" s="93"/>
      <c r="V33" s="94"/>
      <c r="W33" s="83"/>
      <c r="X33" s="84"/>
      <c r="Y33" s="85"/>
      <c r="Z33" s="49"/>
      <c r="AA33" s="49"/>
      <c r="AB33" s="50"/>
      <c r="AC33" s="51">
        <f t="shared" si="0"/>
        <v>0</v>
      </c>
      <c r="AD33" s="52" t="str">
        <f>IF(AC33=100,"ОК"," ")</f>
        <v xml:space="preserve"> </v>
      </c>
      <c r="AE33" s="53"/>
      <c r="AF33" s="53"/>
      <c r="AG33" s="53"/>
    </row>
    <row r="34" spans="1:33" s="54" customFormat="1" x14ac:dyDescent="0.25">
      <c r="A34" s="37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92"/>
      <c r="O34" s="66">
        <v>8208</v>
      </c>
      <c r="P34" s="67">
        <v>34.367800000000003</v>
      </c>
      <c r="Q34" s="48">
        <v>9.5500000000000007</v>
      </c>
      <c r="R34" s="68">
        <v>9092</v>
      </c>
      <c r="S34" s="69">
        <v>38.067700000000002</v>
      </c>
      <c r="T34" s="48">
        <v>10.57</v>
      </c>
      <c r="U34" s="93"/>
      <c r="V34" s="94"/>
      <c r="W34" s="83"/>
      <c r="X34" s="84"/>
      <c r="Y34" s="85"/>
      <c r="Z34" s="49"/>
      <c r="AA34" s="49"/>
      <c r="AB34" s="50"/>
      <c r="AC34" s="51">
        <f t="shared" si="0"/>
        <v>0</v>
      </c>
      <c r="AD34" s="52" t="str">
        <f t="shared" si="1"/>
        <v xml:space="preserve"> </v>
      </c>
      <c r="AE34" s="53"/>
      <c r="AF34" s="53"/>
      <c r="AG34" s="53"/>
    </row>
    <row r="35" spans="1:33" s="54" customFormat="1" x14ac:dyDescent="0.25">
      <c r="A35" s="37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92"/>
      <c r="O35" s="66">
        <v>8208</v>
      </c>
      <c r="P35" s="67">
        <v>34.367800000000003</v>
      </c>
      <c r="Q35" s="48">
        <v>9.5500000000000007</v>
      </c>
      <c r="R35" s="68">
        <v>9092</v>
      </c>
      <c r="S35" s="69">
        <v>38.067700000000002</v>
      </c>
      <c r="T35" s="48">
        <v>10.57</v>
      </c>
      <c r="U35" s="93"/>
      <c r="V35" s="94"/>
      <c r="W35" s="83"/>
      <c r="X35" s="84"/>
      <c r="Y35" s="85"/>
      <c r="Z35" s="90"/>
      <c r="AA35" s="90"/>
      <c r="AB35" s="91"/>
      <c r="AC35" s="51">
        <f t="shared" si="0"/>
        <v>0</v>
      </c>
      <c r="AD35" s="52" t="str">
        <f t="shared" si="1"/>
        <v xml:space="preserve"> </v>
      </c>
      <c r="AE35" s="53"/>
      <c r="AF35" s="53"/>
      <c r="AG35" s="53"/>
    </row>
    <row r="36" spans="1:33" s="54" customFormat="1" x14ac:dyDescent="0.25">
      <c r="A36" s="55">
        <v>26</v>
      </c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86"/>
      <c r="O36" s="66">
        <v>8208</v>
      </c>
      <c r="P36" s="67">
        <v>34.367800000000003</v>
      </c>
      <c r="Q36" s="48">
        <v>9.5500000000000007</v>
      </c>
      <c r="R36" s="68">
        <v>9092</v>
      </c>
      <c r="S36" s="69">
        <v>38.067700000000002</v>
      </c>
      <c r="T36" s="48">
        <v>10.57</v>
      </c>
      <c r="U36" s="87"/>
      <c r="V36" s="88"/>
      <c r="W36" s="89"/>
      <c r="X36" s="84"/>
      <c r="Y36" s="85"/>
      <c r="Z36" s="31"/>
      <c r="AA36" s="31"/>
      <c r="AB36" s="32"/>
      <c r="AC36" s="51">
        <f t="shared" si="0"/>
        <v>0</v>
      </c>
      <c r="AD36" s="52" t="str">
        <f t="shared" si="1"/>
        <v xml:space="preserve"> </v>
      </c>
      <c r="AE36" s="53"/>
      <c r="AF36" s="53"/>
      <c r="AG36" s="53"/>
    </row>
    <row r="37" spans="1:33" s="54" customFormat="1" x14ac:dyDescent="0.25">
      <c r="A37" s="37">
        <v>27</v>
      </c>
      <c r="B37" s="77">
        <v>89.884299999999996</v>
      </c>
      <c r="C37" s="78">
        <v>4.9265999999999996</v>
      </c>
      <c r="D37" s="78">
        <v>1.04</v>
      </c>
      <c r="E37" s="78">
        <v>0.1082</v>
      </c>
      <c r="F37" s="78">
        <v>0.1628</v>
      </c>
      <c r="G37" s="78">
        <v>5.5999999999999999E-3</v>
      </c>
      <c r="H37" s="78">
        <v>4.5999999999999999E-2</v>
      </c>
      <c r="I37" s="78">
        <v>3.8199999999999998E-2</v>
      </c>
      <c r="J37" s="78">
        <v>3.7499999999999999E-2</v>
      </c>
      <c r="K37" s="78">
        <v>7.4999999999999997E-3</v>
      </c>
      <c r="L37" s="78">
        <v>1.6737</v>
      </c>
      <c r="M37" s="79">
        <v>2.0695999999999999</v>
      </c>
      <c r="N37" s="80">
        <v>0.74980000000000002</v>
      </c>
      <c r="O37" s="95">
        <v>8206</v>
      </c>
      <c r="P37" s="96">
        <v>34.360199999999999</v>
      </c>
      <c r="Q37" s="83">
        <v>9.5399999999999991</v>
      </c>
      <c r="R37" s="97">
        <v>9090</v>
      </c>
      <c r="S37" s="98">
        <v>38.061</v>
      </c>
      <c r="T37" s="99">
        <v>10.57</v>
      </c>
      <c r="U37" s="81">
        <v>11521</v>
      </c>
      <c r="V37" s="82">
        <v>48.238100000000003</v>
      </c>
      <c r="W37" s="83">
        <v>13.4</v>
      </c>
      <c r="X37" s="84">
        <v>-15.8</v>
      </c>
      <c r="Y37" s="85">
        <v>-15.4</v>
      </c>
      <c r="Z37" s="49"/>
      <c r="AA37" s="49"/>
      <c r="AB37" s="50"/>
      <c r="AC37" s="51">
        <f t="shared" si="0"/>
        <v>99.999999999999986</v>
      </c>
      <c r="AD37" s="52" t="str">
        <f t="shared" si="1"/>
        <v>ОК</v>
      </c>
      <c r="AE37" s="53"/>
      <c r="AF37" s="53"/>
      <c r="AG37" s="53"/>
    </row>
    <row r="38" spans="1:33" s="54" customFormat="1" x14ac:dyDescent="0.25">
      <c r="A38" s="55">
        <v>28</v>
      </c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86"/>
      <c r="O38" s="41">
        <v>8206</v>
      </c>
      <c r="P38" s="100">
        <v>34.360199999999999</v>
      </c>
      <c r="Q38" s="101">
        <v>9.5399999999999991</v>
      </c>
      <c r="R38" s="44">
        <v>9090</v>
      </c>
      <c r="S38" s="45">
        <v>38.061</v>
      </c>
      <c r="T38" s="102">
        <v>10.57</v>
      </c>
      <c r="U38" s="87"/>
      <c r="V38" s="88"/>
      <c r="W38" s="89"/>
      <c r="X38" s="84"/>
      <c r="Y38" s="85"/>
      <c r="Z38" s="31"/>
      <c r="AA38" s="31"/>
      <c r="AB38" s="32"/>
      <c r="AC38" s="51">
        <f t="shared" si="0"/>
        <v>0</v>
      </c>
      <c r="AD38" s="52" t="str">
        <f t="shared" si="1"/>
        <v xml:space="preserve"> </v>
      </c>
      <c r="AE38" s="53"/>
      <c r="AF38" s="53"/>
      <c r="AG38" s="53"/>
    </row>
    <row r="39" spans="1:33" s="54" customFormat="1" x14ac:dyDescent="0.25">
      <c r="A39" s="37">
        <v>29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80"/>
      <c r="O39" s="41">
        <v>8206</v>
      </c>
      <c r="P39" s="100">
        <v>34.360199999999999</v>
      </c>
      <c r="Q39" s="101">
        <v>9.5399999999999991</v>
      </c>
      <c r="R39" s="44">
        <v>9090</v>
      </c>
      <c r="S39" s="45">
        <v>38.061</v>
      </c>
      <c r="T39" s="102">
        <v>10.57</v>
      </c>
      <c r="U39" s="81"/>
      <c r="V39" s="82"/>
      <c r="W39" s="83"/>
      <c r="X39" s="84"/>
      <c r="Y39" s="85"/>
      <c r="Z39" s="49"/>
      <c r="AA39" s="49"/>
      <c r="AB39" s="50"/>
      <c r="AC39" s="51">
        <f t="shared" si="0"/>
        <v>0</v>
      </c>
      <c r="AD39" s="52" t="str">
        <f t="shared" si="1"/>
        <v xml:space="preserve"> </v>
      </c>
      <c r="AE39" s="53"/>
      <c r="AF39" s="53"/>
      <c r="AG39" s="53"/>
    </row>
    <row r="40" spans="1:33" s="54" customFormat="1" x14ac:dyDescent="0.25">
      <c r="A40" s="103">
        <v>30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7"/>
      <c r="O40" s="41">
        <v>8206</v>
      </c>
      <c r="P40" s="100">
        <v>34.360199999999999</v>
      </c>
      <c r="Q40" s="101">
        <v>9.5399999999999991</v>
      </c>
      <c r="R40" s="44">
        <v>9090</v>
      </c>
      <c r="S40" s="45">
        <v>38.061</v>
      </c>
      <c r="T40" s="102">
        <v>10.57</v>
      </c>
      <c r="U40" s="108"/>
      <c r="V40" s="109"/>
      <c r="W40" s="110"/>
      <c r="X40" s="84"/>
      <c r="Y40" s="85"/>
      <c r="Z40" s="111"/>
      <c r="AA40" s="111"/>
      <c r="AB40" s="112"/>
      <c r="AC40" s="51">
        <f t="shared" si="0"/>
        <v>0</v>
      </c>
      <c r="AD40" s="52"/>
      <c r="AE40" s="53"/>
      <c r="AF40" s="53"/>
      <c r="AG40" s="53"/>
    </row>
    <row r="41" spans="1:33" s="54" customFormat="1" ht="15.75" thickBot="1" x14ac:dyDescent="0.3">
      <c r="A41" s="113">
        <v>31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17"/>
      <c r="O41" s="41">
        <v>8206</v>
      </c>
      <c r="P41" s="100">
        <v>34.360199999999999</v>
      </c>
      <c r="Q41" s="101">
        <v>9.5399999999999991</v>
      </c>
      <c r="R41" s="44">
        <v>9090</v>
      </c>
      <c r="S41" s="45">
        <v>38.061</v>
      </c>
      <c r="T41" s="102">
        <v>10.57</v>
      </c>
      <c r="U41" s="118"/>
      <c r="V41" s="119"/>
      <c r="W41" s="120"/>
      <c r="X41" s="84"/>
      <c r="Y41" s="85"/>
      <c r="Z41" s="121"/>
      <c r="AA41" s="121"/>
      <c r="AB41" s="122"/>
      <c r="AC41" s="51">
        <f t="shared" si="0"/>
        <v>0</v>
      </c>
      <c r="AD41" s="52" t="str">
        <f t="shared" si="1"/>
        <v xml:space="preserve"> </v>
      </c>
      <c r="AE41" s="53"/>
      <c r="AF41" s="53"/>
      <c r="AG41" s="53"/>
    </row>
    <row r="42" spans="1:33" ht="15" customHeight="1" thickBot="1" x14ac:dyDescent="0.3">
      <c r="A42" s="204" t="s">
        <v>43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  <c r="O42" s="207">
        <f>SUMPRODUCT(O11:O41,'[1] розрахунок'!J133:J163)/'[1] розрахунок'!J164</f>
        <v>8204.6058388140427</v>
      </c>
      <c r="P42" s="179">
        <f>SUMPRODUCT(P11:P41,'[1] розрахунок'!J133:J163)/'[1] розрахунок'!J164</f>
        <v>34.353076082110199</v>
      </c>
      <c r="Q42" s="181">
        <f>SUMPRODUCT(Q11:Q41,'[1] розрахунок'!J133:J163)/'[1] розрахунок'!J164</f>
        <v>9.5428664998636297</v>
      </c>
      <c r="R42" s="207">
        <f>SUMPRODUCT(R11:R41,'[1] розрахунок'!J133:J163)/'[1] розрахунок'!J164</f>
        <v>9088.1364578416742</v>
      </c>
      <c r="S42" s="179">
        <f>SUMPRODUCT(S11:S41,'[1] розрахунок'!J133:J163)/'[1] розрахунок'!J164</f>
        <v>38.052305960159991</v>
      </c>
      <c r="T42" s="181">
        <f>SUMPRODUCT(T11:T41,'[1] розрахунок'!J133:J163)/'[1] розрахунок'!J164</f>
        <v>10.568230374375915</v>
      </c>
      <c r="U42" s="183"/>
      <c r="V42" s="184"/>
      <c r="W42" s="184"/>
      <c r="X42" s="184"/>
      <c r="Y42" s="184"/>
      <c r="Z42" s="184"/>
      <c r="AA42" s="184"/>
      <c r="AB42" s="185"/>
      <c r="AC42" s="123"/>
      <c r="AD42" s="124"/>
      <c r="AE42" s="125"/>
      <c r="AF42" s="125"/>
      <c r="AG42" s="125"/>
    </row>
    <row r="43" spans="1:33" ht="19.5" customHeight="1" thickBot="1" x14ac:dyDescent="0.3">
      <c r="A43" s="6"/>
      <c r="B43" s="126"/>
      <c r="C43" s="126"/>
      <c r="D43" s="126"/>
      <c r="E43" s="126"/>
      <c r="F43" s="126"/>
      <c r="G43" s="126"/>
      <c r="H43" s="186" t="s">
        <v>44</v>
      </c>
      <c r="I43" s="187"/>
      <c r="J43" s="187"/>
      <c r="K43" s="187"/>
      <c r="L43" s="187"/>
      <c r="M43" s="187"/>
      <c r="N43" s="188"/>
      <c r="O43" s="208"/>
      <c r="P43" s="180"/>
      <c r="Q43" s="182"/>
      <c r="R43" s="208"/>
      <c r="S43" s="180"/>
      <c r="T43" s="182"/>
      <c r="U43" s="189"/>
      <c r="V43" s="190"/>
      <c r="W43" s="190"/>
      <c r="X43" s="190"/>
      <c r="Y43" s="190"/>
      <c r="Z43" s="190"/>
      <c r="AA43" s="190"/>
      <c r="AB43" s="191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2"/>
      <c r="V44" s="192"/>
      <c r="W44" s="192"/>
      <c r="X44" s="192"/>
      <c r="Y44" s="192"/>
      <c r="Z44" s="192"/>
      <c r="AA44" s="192"/>
      <c r="AB44" s="193"/>
    </row>
    <row r="45" spans="1:33" ht="22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7"/>
      <c r="V45" s="127"/>
      <c r="W45" s="127"/>
      <c r="X45" s="127"/>
      <c r="Y45" s="127"/>
      <c r="Z45" s="127"/>
      <c r="AA45" s="127"/>
      <c r="AB45" s="128"/>
    </row>
    <row r="46" spans="1:33" s="136" customFormat="1" ht="14.1" customHeight="1" x14ac:dyDescent="0.25">
      <c r="A46" s="129"/>
      <c r="B46" s="130" t="s">
        <v>45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76" t="s">
        <v>46</v>
      </c>
      <c r="N46" s="176"/>
      <c r="O46" s="176"/>
      <c r="P46" s="132"/>
      <c r="Q46" s="131"/>
      <c r="R46" s="177">
        <f>[1]Додаток!F1</f>
        <v>42828</v>
      </c>
      <c r="S46" s="177"/>
      <c r="T46" s="177"/>
      <c r="U46" s="133"/>
      <c r="V46" s="133"/>
      <c r="W46" s="133"/>
      <c r="X46" s="133"/>
      <c r="Y46" s="133"/>
      <c r="Z46" s="133"/>
      <c r="AA46" s="133"/>
      <c r="AB46" s="134"/>
      <c r="AC46" s="135"/>
      <c r="AE46" s="137"/>
    </row>
    <row r="47" spans="1:33" s="136" customFormat="1" ht="7.5" customHeight="1" x14ac:dyDescent="0.25">
      <c r="A47" s="129"/>
      <c r="B47" s="138"/>
      <c r="C47" s="139" t="s">
        <v>47</v>
      </c>
      <c r="D47" s="140"/>
      <c r="E47" s="141"/>
      <c r="F47" s="141"/>
      <c r="G47" s="141"/>
      <c r="H47" s="141"/>
      <c r="I47" s="141"/>
      <c r="J47" s="141"/>
      <c r="K47" s="139" t="s">
        <v>48</v>
      </c>
      <c r="L47" s="142"/>
      <c r="M47" s="143"/>
      <c r="N47" s="139" t="s">
        <v>49</v>
      </c>
      <c r="O47" s="143"/>
      <c r="P47" s="143"/>
      <c r="Q47" s="142"/>
      <c r="R47" s="178" t="s">
        <v>50</v>
      </c>
      <c r="S47" s="178"/>
      <c r="T47" s="178"/>
      <c r="U47" s="133"/>
      <c r="V47" s="133"/>
      <c r="W47" s="133"/>
      <c r="X47" s="133"/>
      <c r="Y47" s="133"/>
      <c r="Z47" s="133"/>
      <c r="AA47" s="133"/>
      <c r="AB47" s="134"/>
      <c r="AC47" s="135"/>
      <c r="AE47" s="137"/>
    </row>
    <row r="48" spans="1:33" s="136" customFormat="1" ht="14.1" customHeight="1" x14ac:dyDescent="0.25">
      <c r="A48" s="129"/>
      <c r="B48" s="130" t="s">
        <v>51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76" t="s">
        <v>52</v>
      </c>
      <c r="N48" s="176"/>
      <c r="O48" s="176"/>
      <c r="P48" s="132"/>
      <c r="Q48" s="131"/>
      <c r="R48" s="177">
        <f>R46</f>
        <v>42828</v>
      </c>
      <c r="S48" s="177"/>
      <c r="T48" s="177"/>
      <c r="U48" s="144"/>
      <c r="V48" s="144"/>
      <c r="W48" s="144"/>
      <c r="X48" s="144"/>
      <c r="Y48" s="144"/>
      <c r="Z48" s="144"/>
      <c r="AA48" s="144"/>
      <c r="AB48" s="145"/>
      <c r="AC48" s="135"/>
      <c r="AE48" s="137"/>
    </row>
    <row r="49" spans="1:31" s="136" customFormat="1" ht="7.5" customHeight="1" x14ac:dyDescent="0.25">
      <c r="A49" s="129"/>
      <c r="B49" s="7"/>
      <c r="C49" s="139" t="s">
        <v>53</v>
      </c>
      <c r="D49" s="141"/>
      <c r="E49" s="140"/>
      <c r="F49" s="141"/>
      <c r="G49" s="141"/>
      <c r="H49" s="141"/>
      <c r="I49" s="141"/>
      <c r="J49" s="141"/>
      <c r="K49" s="139" t="s">
        <v>48</v>
      </c>
      <c r="L49" s="142"/>
      <c r="M49" s="143"/>
      <c r="N49" s="139" t="s">
        <v>49</v>
      </c>
      <c r="O49" s="143"/>
      <c r="P49" s="143"/>
      <c r="Q49" s="142"/>
      <c r="R49" s="178" t="s">
        <v>50</v>
      </c>
      <c r="S49" s="178"/>
      <c r="T49" s="178"/>
      <c r="U49" s="144"/>
      <c r="V49" s="144"/>
      <c r="W49" s="144"/>
      <c r="X49" s="144"/>
      <c r="Y49" s="144"/>
      <c r="Z49" s="144"/>
      <c r="AA49" s="144"/>
      <c r="AB49" s="145"/>
      <c r="AC49" s="135"/>
      <c r="AE49" s="137"/>
    </row>
    <row r="50" spans="1:31" s="136" customFormat="1" ht="14.1" customHeight="1" x14ac:dyDescent="0.25">
      <c r="A50" s="129"/>
      <c r="B50" s="130" t="s">
        <v>54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76" t="s">
        <v>55</v>
      </c>
      <c r="N50" s="176"/>
      <c r="O50" s="176"/>
      <c r="P50" s="132"/>
      <c r="Q50" s="132"/>
      <c r="R50" s="177">
        <f>R46</f>
        <v>42828</v>
      </c>
      <c r="S50" s="177"/>
      <c r="T50" s="177"/>
      <c r="U50" s="144"/>
      <c r="V50" s="144"/>
      <c r="W50" s="144"/>
      <c r="X50" s="144"/>
      <c r="Y50" s="144"/>
      <c r="Z50" s="144"/>
      <c r="AA50" s="144"/>
      <c r="AB50" s="145"/>
      <c r="AC50" s="135"/>
      <c r="AE50" s="137"/>
    </row>
    <row r="51" spans="1:31" s="136" customFormat="1" ht="6.75" customHeight="1" x14ac:dyDescent="0.25">
      <c r="A51" s="129"/>
      <c r="B51" s="7"/>
      <c r="C51" s="139" t="s">
        <v>56</v>
      </c>
      <c r="D51" s="141"/>
      <c r="E51" s="140"/>
      <c r="F51" s="141"/>
      <c r="G51" s="141"/>
      <c r="H51" s="141"/>
      <c r="I51" s="141"/>
      <c r="J51" s="141"/>
      <c r="K51" s="139" t="s">
        <v>48</v>
      </c>
      <c r="L51" s="142"/>
      <c r="M51" s="143"/>
      <c r="N51" s="139" t="s">
        <v>49</v>
      </c>
      <c r="O51" s="143"/>
      <c r="P51" s="143"/>
      <c r="Q51" s="142"/>
      <c r="R51" s="178" t="s">
        <v>50</v>
      </c>
      <c r="S51" s="178"/>
      <c r="T51" s="178"/>
      <c r="U51" s="144"/>
      <c r="V51" s="144"/>
      <c r="W51" s="144"/>
      <c r="X51" s="144"/>
      <c r="Y51" s="144"/>
      <c r="Z51" s="144"/>
      <c r="AA51" s="144"/>
      <c r="AB51" s="145"/>
      <c r="AC51" s="135"/>
      <c r="AE51" s="137"/>
    </row>
    <row r="52" spans="1:31" ht="15.75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</row>
  </sheetData>
  <mergeCells count="53">
    <mergeCell ref="V5:W5"/>
    <mergeCell ref="X5:Y5"/>
    <mergeCell ref="AA5:AB5"/>
    <mergeCell ref="G1:Y1"/>
    <mergeCell ref="Z1:AB1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S42:S43"/>
    <mergeCell ref="T42:T43"/>
    <mergeCell ref="U42:AB42"/>
    <mergeCell ref="H43:N43"/>
    <mergeCell ref="U43:AB43"/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zoomScale="115" zoomScaleNormal="80" zoomScaleSheetLayoutView="115" workbookViewId="0">
      <selection activeCell="A24" sqref="A24"/>
    </sheetView>
  </sheetViews>
  <sheetFormatPr defaultRowHeight="14.25" x14ac:dyDescent="0.2"/>
  <cols>
    <col min="1" max="1" width="17.85546875" style="149" customWidth="1"/>
    <col min="2" max="2" width="41" style="149" customWidth="1"/>
    <col min="3" max="3" width="21.140625" style="149" customWidth="1"/>
    <col min="4" max="4" width="21.42578125" style="149" customWidth="1"/>
    <col min="5" max="5" width="22" style="149" customWidth="1"/>
    <col min="6" max="14" width="12.7109375" style="149" customWidth="1"/>
    <col min="15" max="15" width="20.140625" style="149" customWidth="1"/>
    <col min="16" max="16384" width="9.140625" style="149"/>
  </cols>
  <sheetData>
    <row r="1" spans="1:11" ht="15" x14ac:dyDescent="0.2">
      <c r="A1" s="247"/>
      <c r="B1" s="247"/>
    </row>
    <row r="2" spans="1:11" ht="15" x14ac:dyDescent="0.25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15" thickBot="1" x14ac:dyDescent="0.25"/>
    <row r="5" spans="1:11" ht="15" x14ac:dyDescent="0.2">
      <c r="A5" s="248" t="s">
        <v>58</v>
      </c>
      <c r="B5" s="248" t="s">
        <v>59</v>
      </c>
      <c r="C5" s="250" t="s">
        <v>60</v>
      </c>
      <c r="D5" s="251"/>
      <c r="E5" s="252"/>
    </row>
    <row r="6" spans="1:11" ht="15.75" thickBot="1" x14ac:dyDescent="0.25">
      <c r="A6" s="249"/>
      <c r="B6" s="249"/>
      <c r="C6" s="151" t="s">
        <v>61</v>
      </c>
      <c r="D6" s="152" t="s">
        <v>62</v>
      </c>
      <c r="E6" s="153" t="s">
        <v>63</v>
      </c>
    </row>
    <row r="7" spans="1:11" ht="15" customHeight="1" x14ac:dyDescent="0.2">
      <c r="A7" s="253" t="s">
        <v>64</v>
      </c>
      <c r="B7" s="257" t="s">
        <v>65</v>
      </c>
      <c r="C7" s="154">
        <v>38.052220621585029</v>
      </c>
      <c r="D7" s="155">
        <v>9088.6168813610366</v>
      </c>
      <c r="E7" s="156">
        <v>10.570061283773619</v>
      </c>
    </row>
    <row r="8" spans="1:11" ht="15" customHeight="1" x14ac:dyDescent="0.2">
      <c r="A8" s="254"/>
      <c r="B8" s="258" t="s">
        <v>66</v>
      </c>
      <c r="C8" s="157">
        <v>38.052089506261389</v>
      </c>
      <c r="D8" s="158">
        <v>9088.5855650035573</v>
      </c>
      <c r="E8" s="159">
        <v>10.570024862850385</v>
      </c>
    </row>
    <row r="9" spans="1:11" ht="15" customHeight="1" x14ac:dyDescent="0.2">
      <c r="A9" s="254"/>
      <c r="B9" s="258" t="s">
        <v>67</v>
      </c>
      <c r="C9" s="157">
        <v>38.05202267564853</v>
      </c>
      <c r="D9" s="158">
        <v>9088.5696027856811</v>
      </c>
      <c r="E9" s="159">
        <v>10.570006298791258</v>
      </c>
    </row>
    <row r="10" spans="1:11" ht="15" customHeight="1" x14ac:dyDescent="0.2">
      <c r="A10" s="255"/>
      <c r="B10" s="258" t="s">
        <v>68</v>
      </c>
      <c r="C10" s="160">
        <v>38.052395113416438</v>
      </c>
      <c r="D10" s="161">
        <v>9088.6585580195515</v>
      </c>
      <c r="E10" s="162">
        <v>10.570109753726788</v>
      </c>
    </row>
    <row r="11" spans="1:11" ht="55.5" customHeight="1" thickBot="1" x14ac:dyDescent="0.25">
      <c r="A11" s="256"/>
      <c r="B11" s="259" t="s">
        <v>73</v>
      </c>
      <c r="C11" s="163">
        <v>38.05490542562174</v>
      </c>
      <c r="D11" s="164">
        <v>9089.2581357975068</v>
      </c>
      <c r="E11" s="165">
        <v>10.570807062672705</v>
      </c>
    </row>
    <row r="12" spans="1:11" ht="14.25" customHeight="1" x14ac:dyDescent="0.2">
      <c r="A12" s="253" t="s">
        <v>69</v>
      </c>
      <c r="B12" s="257" t="s">
        <v>70</v>
      </c>
      <c r="C12" s="154">
        <v>38.051306947608197</v>
      </c>
      <c r="D12" s="155">
        <v>9088.3986540777332</v>
      </c>
      <c r="E12" s="156">
        <v>10.569807485446722</v>
      </c>
    </row>
    <row r="13" spans="1:11" ht="26.25" customHeight="1" thickBot="1" x14ac:dyDescent="0.25">
      <c r="A13" s="256"/>
      <c r="B13" s="260" t="s">
        <v>71</v>
      </c>
      <c r="C13" s="163">
        <v>38.051781374295771</v>
      </c>
      <c r="D13" s="164">
        <v>9088.5119689469102</v>
      </c>
      <c r="E13" s="165">
        <v>10.569939270637715</v>
      </c>
    </row>
    <row r="14" spans="1:11" ht="45.75" customHeight="1" thickBot="1" x14ac:dyDescent="0.25">
      <c r="A14" s="245" t="s">
        <v>72</v>
      </c>
      <c r="B14" s="246"/>
      <c r="C14" s="166">
        <v>38.052305960159991</v>
      </c>
      <c r="D14" s="167">
        <v>9088.0864957800004</v>
      </c>
      <c r="E14" s="166">
        <v>10.570084988933331</v>
      </c>
    </row>
    <row r="17" spans="1:30" s="136" customFormat="1" ht="14.1" customHeight="1" x14ac:dyDescent="0.25">
      <c r="A17" s="261" t="s">
        <v>45</v>
      </c>
      <c r="B17" s="262"/>
      <c r="C17" s="262"/>
      <c r="D17" s="263" t="s">
        <v>46</v>
      </c>
      <c r="E17" s="264">
        <f>[1]Додаток!F1</f>
        <v>42828</v>
      </c>
      <c r="F17" s="168"/>
      <c r="G17" s="169"/>
      <c r="H17" s="169"/>
      <c r="I17" s="169"/>
      <c r="J17" s="169"/>
      <c r="K17" s="169"/>
      <c r="L17" s="170"/>
      <c r="M17" s="170"/>
      <c r="N17" s="170"/>
      <c r="O17" s="168"/>
      <c r="P17" s="169"/>
      <c r="Q17" s="170"/>
      <c r="R17" s="171"/>
      <c r="S17" s="171"/>
      <c r="T17" s="170"/>
      <c r="U17" s="144"/>
      <c r="V17" s="144"/>
      <c r="W17" s="144"/>
      <c r="X17" s="144"/>
      <c r="Y17" s="144"/>
      <c r="Z17" s="135"/>
      <c r="AA17" s="135"/>
      <c r="AB17" s="170"/>
      <c r="AC17" s="137"/>
      <c r="AD17" s="170"/>
    </row>
    <row r="18" spans="1:30" s="136" customFormat="1" ht="7.5" customHeight="1" x14ac:dyDescent="0.25">
      <c r="A18" s="265" t="s">
        <v>47</v>
      </c>
      <c r="B18" s="266"/>
      <c r="C18" s="265" t="s">
        <v>48</v>
      </c>
      <c r="D18" s="267" t="s">
        <v>49</v>
      </c>
      <c r="E18" s="268" t="s">
        <v>50</v>
      </c>
      <c r="F18" s="172"/>
      <c r="G18" s="173"/>
      <c r="H18" s="173"/>
      <c r="I18" s="173"/>
      <c r="J18" s="170"/>
      <c r="K18" s="174"/>
      <c r="L18" s="170"/>
      <c r="M18" s="170"/>
      <c r="N18" s="170"/>
      <c r="O18" s="172"/>
      <c r="P18" s="174"/>
      <c r="Q18" s="170"/>
      <c r="R18" s="139"/>
      <c r="S18" s="139"/>
      <c r="T18" s="170"/>
      <c r="U18" s="144"/>
      <c r="V18" s="144"/>
      <c r="W18" s="144"/>
      <c r="X18" s="144"/>
      <c r="Y18" s="144"/>
      <c r="Z18" s="135"/>
      <c r="AA18" s="135"/>
      <c r="AB18" s="170"/>
      <c r="AC18" s="137"/>
      <c r="AD18" s="170"/>
    </row>
    <row r="19" spans="1:30" s="136" customFormat="1" ht="14.1" customHeight="1" x14ac:dyDescent="0.25">
      <c r="A19" s="261" t="s">
        <v>51</v>
      </c>
      <c r="B19" s="262"/>
      <c r="C19" s="262"/>
      <c r="D19" s="263" t="s">
        <v>52</v>
      </c>
      <c r="E19" s="264">
        <f>E17</f>
        <v>42828</v>
      </c>
      <c r="F19" s="168"/>
      <c r="G19" s="169"/>
      <c r="H19" s="169"/>
      <c r="I19" s="169"/>
      <c r="J19" s="170"/>
      <c r="K19" s="169"/>
      <c r="L19" s="170"/>
      <c r="M19" s="170"/>
      <c r="N19" s="170"/>
      <c r="O19" s="168"/>
      <c r="P19" s="169"/>
      <c r="Q19" s="170"/>
      <c r="R19" s="171"/>
      <c r="S19" s="171"/>
      <c r="T19" s="170"/>
      <c r="U19" s="144"/>
      <c r="V19" s="144"/>
      <c r="W19" s="144"/>
      <c r="X19" s="144"/>
      <c r="Y19" s="144"/>
      <c r="Z19" s="135"/>
      <c r="AA19" s="135"/>
      <c r="AB19" s="170"/>
      <c r="AC19" s="137"/>
      <c r="AD19" s="170"/>
    </row>
    <row r="20" spans="1:30" s="136" customFormat="1" ht="7.5" customHeight="1" x14ac:dyDescent="0.25">
      <c r="A20" s="265" t="s">
        <v>53</v>
      </c>
      <c r="B20" s="266"/>
      <c r="C20" s="265" t="s">
        <v>48</v>
      </c>
      <c r="D20" s="267" t="s">
        <v>49</v>
      </c>
      <c r="E20" s="268" t="s">
        <v>50</v>
      </c>
      <c r="F20" s="172"/>
      <c r="G20" s="173"/>
      <c r="H20" s="173"/>
      <c r="I20" s="173"/>
      <c r="J20" s="170"/>
      <c r="K20" s="174"/>
      <c r="L20" s="170"/>
      <c r="M20" s="170"/>
      <c r="N20" s="170"/>
      <c r="O20" s="172"/>
      <c r="P20" s="174"/>
      <c r="Q20" s="170"/>
      <c r="R20" s="139"/>
      <c r="S20" s="139"/>
      <c r="T20" s="170"/>
      <c r="U20" s="144"/>
      <c r="V20" s="144"/>
      <c r="W20" s="144"/>
      <c r="X20" s="144"/>
      <c r="Y20" s="144"/>
      <c r="Z20" s="135"/>
      <c r="AA20" s="135"/>
      <c r="AB20" s="170"/>
      <c r="AC20" s="137"/>
      <c r="AD20" s="170"/>
    </row>
    <row r="21" spans="1:30" s="136" customFormat="1" ht="14.1" customHeight="1" x14ac:dyDescent="0.25">
      <c r="A21" s="261" t="s">
        <v>54</v>
      </c>
      <c r="B21" s="262"/>
      <c r="C21" s="262"/>
      <c r="D21" s="263" t="s">
        <v>55</v>
      </c>
      <c r="E21" s="264">
        <f>E17</f>
        <v>42828</v>
      </c>
      <c r="F21" s="168"/>
      <c r="G21" s="169"/>
      <c r="H21" s="169"/>
      <c r="I21" s="169"/>
      <c r="J21" s="170"/>
      <c r="K21" s="169"/>
      <c r="L21" s="170"/>
      <c r="M21" s="170"/>
      <c r="N21" s="170"/>
      <c r="O21" s="168"/>
      <c r="P21" s="168"/>
      <c r="Q21" s="170"/>
      <c r="R21" s="171"/>
      <c r="S21" s="171"/>
      <c r="T21" s="170"/>
      <c r="U21" s="144"/>
      <c r="V21" s="144"/>
      <c r="W21" s="144"/>
      <c r="X21" s="144"/>
      <c r="Y21" s="144"/>
      <c r="Z21" s="135"/>
      <c r="AA21" s="135"/>
      <c r="AB21" s="170"/>
      <c r="AC21" s="137"/>
      <c r="AD21" s="170"/>
    </row>
    <row r="22" spans="1:30" s="136" customFormat="1" ht="6.75" customHeight="1" x14ac:dyDescent="0.25">
      <c r="A22" s="265" t="s">
        <v>56</v>
      </c>
      <c r="B22" s="266"/>
      <c r="C22" s="265" t="s">
        <v>48</v>
      </c>
      <c r="D22" s="267" t="s">
        <v>49</v>
      </c>
      <c r="E22" s="268" t="s">
        <v>50</v>
      </c>
      <c r="F22" s="172"/>
      <c r="G22" s="173"/>
      <c r="H22" s="173"/>
      <c r="I22" s="173"/>
      <c r="J22" s="170"/>
      <c r="K22" s="174"/>
      <c r="L22" s="170"/>
      <c r="M22" s="170"/>
      <c r="N22" s="170"/>
      <c r="O22" s="172"/>
      <c r="P22" s="174"/>
      <c r="Q22" s="170"/>
      <c r="R22" s="139"/>
      <c r="S22" s="139"/>
      <c r="T22" s="170"/>
      <c r="U22" s="144"/>
      <c r="V22" s="144"/>
      <c r="W22" s="144"/>
      <c r="X22" s="144"/>
      <c r="Y22" s="144"/>
      <c r="Z22" s="135"/>
      <c r="AA22" s="135"/>
      <c r="AB22" s="170"/>
      <c r="AC22" s="137"/>
      <c r="AD22" s="170"/>
    </row>
    <row r="23" spans="1:30" s="4" customFormat="1" ht="15" x14ac:dyDescent="0.25">
      <c r="A23" s="269"/>
      <c r="B23" s="269"/>
      <c r="C23" s="269"/>
      <c r="D23" s="270"/>
      <c r="E23" s="269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</row>
    <row r="24" spans="1:30" x14ac:dyDescent="0.2">
      <c r="A24" s="271"/>
    </row>
  </sheetData>
  <mergeCells count="7">
    <mergeCell ref="A14:B14"/>
    <mergeCell ref="A1:B1"/>
    <mergeCell ref="A5:A6"/>
    <mergeCell ref="B5:B6"/>
    <mergeCell ref="C5:E5"/>
    <mergeCell ref="A7:A11"/>
    <mergeCell ref="A12:A13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додаток 1 до маршруту 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2017-04-03T06:00:17Z</dcterms:created>
  <dcterms:modified xsi:type="dcterms:W3CDTF">2017-04-03T06:11:12Z</dcterms:modified>
</cp:coreProperties>
</file>