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115" windowHeight="7425" activeTab="1"/>
  </bookViews>
  <sheets>
    <sheet name="паспорт" sheetId="1" r:id="rId1"/>
    <sheet name="додаток" sheetId="4" r:id="rId2"/>
  </sheets>
  <definedNames>
    <definedName name="_xlnm.Print_Area" localSheetId="0">паспорт!$A$1:$AB$52</definedName>
  </definedNames>
  <calcPr calcId="145621"/>
</workbook>
</file>

<file path=xl/calcChain.xml><?xml version="1.0" encoding="utf-8"?>
<calcChain xmlns="http://schemas.openxmlformats.org/spreadsheetml/2006/main">
  <c r="Q43" i="1" l="1"/>
  <c r="Q42" i="1"/>
  <c r="P42" i="1"/>
  <c r="O42" i="1"/>
  <c r="T42" i="1" l="1"/>
  <c r="R42" i="1"/>
  <c r="S42" i="1"/>
  <c r="W38" i="1" l="1"/>
  <c r="W37" i="1"/>
  <c r="W34" i="1"/>
  <c r="W33" i="1"/>
  <c r="W31" i="1"/>
  <c r="W30" i="1"/>
  <c r="W27" i="1"/>
  <c r="W25" i="1"/>
  <c r="W24" i="1"/>
  <c r="W23" i="1"/>
  <c r="W20" i="1"/>
  <c r="W17" i="1"/>
  <c r="W16" i="1"/>
  <c r="W12" i="1"/>
  <c r="W11" i="1"/>
  <c r="T38" i="1" l="1"/>
  <c r="Q38" i="1"/>
  <c r="T37" i="1"/>
  <c r="Q37" i="1"/>
  <c r="T36" i="1"/>
  <c r="Q36" i="1"/>
  <c r="T35" i="1"/>
  <c r="Q35" i="1"/>
  <c r="T34" i="1"/>
  <c r="Q34" i="1"/>
  <c r="T33" i="1"/>
  <c r="Q33" i="1"/>
  <c r="W32" i="1"/>
  <c r="T32" i="1"/>
  <c r="Q32" i="1"/>
  <c r="T31" i="1"/>
  <c r="Q31" i="1"/>
  <c r="T30" i="1"/>
  <c r="Q30" i="1"/>
  <c r="T29" i="1"/>
  <c r="Q29" i="1"/>
  <c r="T28" i="1"/>
  <c r="Q28" i="1"/>
  <c r="T27" i="1"/>
  <c r="Q27" i="1"/>
  <c r="W26" i="1"/>
  <c r="T26" i="1"/>
  <c r="Q26" i="1"/>
  <c r="T25" i="1"/>
  <c r="Q25" i="1"/>
  <c r="T24" i="1"/>
  <c r="Q24" i="1"/>
  <c r="T23" i="1"/>
  <c r="Q23" i="1"/>
  <c r="T22" i="1"/>
  <c r="Q22" i="1"/>
  <c r="T21" i="1"/>
  <c r="Q21" i="1"/>
  <c r="T20" i="1"/>
  <c r="Q20" i="1"/>
  <c r="W19" i="1"/>
  <c r="T19" i="1"/>
  <c r="Q19" i="1"/>
  <c r="T18" i="1"/>
  <c r="Q18" i="1"/>
  <c r="T17" i="1"/>
  <c r="Q17" i="1"/>
  <c r="T16" i="1"/>
  <c r="Q16" i="1"/>
  <c r="T15" i="1"/>
  <c r="Q15" i="1"/>
  <c r="T14" i="1"/>
  <c r="Q14" i="1"/>
  <c r="W13" i="1"/>
  <c r="T13" i="1"/>
  <c r="Q13" i="1"/>
  <c r="T12" i="1"/>
  <c r="Q12" i="1"/>
  <c r="T11" i="1"/>
  <c r="Q11" i="1"/>
</calcChain>
</file>

<file path=xl/sharedStrings.xml><?xml version="1.0" encoding="utf-8"?>
<sst xmlns="http://schemas.openxmlformats.org/spreadsheetml/2006/main" count="239" uniqueCount="199">
  <si>
    <t>ПАТ "УКРТРАНСГАЗ"</t>
  </si>
  <si>
    <t>ПАСПОРТ ФІЗИКО-ХІМІЧНИХ ПОКАЗНИКІВ ПРИРОДНОГО ГАЗУ  № 843</t>
  </si>
  <si>
    <t>Маршрут №  843</t>
  </si>
  <si>
    <t>Філія "УМГ "ЧЕРКАСИТРАНСГАЗ"</t>
  </si>
  <si>
    <r>
      <t xml:space="preserve">переданого Олександрівським ЛВУМГ та прийнятого  </t>
    </r>
    <r>
      <rPr>
        <b/>
        <sz val="13"/>
        <color theme="1"/>
        <rFont val="Times New Roman"/>
        <family val="1"/>
        <charset val="204"/>
      </rPr>
      <t xml:space="preserve">ПАТ "Черкасигаз"; ВАТ"Кіровоградгаз" </t>
    </r>
  </si>
  <si>
    <t>Олександрівське ЛВУМГ</t>
  </si>
  <si>
    <t>точка відбору проби  КС-16 Олександрівка</t>
  </si>
  <si>
    <t>Вимірювальна хіміко-аналітична лабораторія</t>
  </si>
  <si>
    <t>Свідоцтво № 3153 чинне до 06.08.2018 р.</t>
  </si>
  <si>
    <r>
      <t xml:space="preserve">по газопроводу  </t>
    </r>
    <r>
      <rPr>
        <b/>
        <i/>
        <sz val="12"/>
        <color theme="1"/>
        <rFont val="Times New Roman"/>
        <family val="1"/>
        <charset val="204"/>
      </rPr>
      <t>"СОЮЗ"</t>
    </r>
  </si>
  <si>
    <t>за період з</t>
  </si>
  <si>
    <t xml:space="preserve"> по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</si>
  <si>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</si>
  <si>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</si>
  <si>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</si>
  <si>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t>Температура точки роси вологи (Р = 3.92 МПа), ºС</t>
  </si>
  <si>
    <t>Температура точки роси вуглеводнів, ºС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</si>
  <si>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</si>
  <si>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</si>
  <si>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</si>
  <si>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</si>
  <si>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Температура вимірювання/згоряння при  20/25</t>
    </r>
    <r>
      <rPr>
        <b/>
        <sz val="11"/>
        <color theme="1"/>
        <rFont val="Calibri"/>
        <family val="2"/>
        <charset val="204"/>
      </rPr>
      <t>°</t>
    </r>
    <r>
      <rPr>
        <b/>
        <sz val="9.9"/>
        <color theme="1"/>
        <rFont val="Times New Roman"/>
        <family val="1"/>
        <charset val="204"/>
      </rPr>
      <t>С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</si>
  <si>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</si>
  <si>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</si>
  <si>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</si>
  <si>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</si>
  <si>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</si>
  <si>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</si>
  <si>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</si>
  <si>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</si>
  <si>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</si>
  <si>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</si>
  <si>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</si>
  <si>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</si>
  <si>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t>Теплота згоряння нижча</t>
  </si>
  <si>
    <t>Теплота згоряння вища</t>
  </si>
  <si>
    <t>Число Воббе вище</t>
  </si>
  <si>
    <t xml:space="preserve"> ккал/м3</t>
  </si>
  <si>
    <t xml:space="preserve"> МДж/м3</t>
  </si>
  <si>
    <t>кВт⋅год/м3</t>
  </si>
  <si>
    <t xml:space="preserve">  </t>
  </si>
  <si>
    <r>
      <t>Вміст меркаптанової сірки при одоризації становить 16 г на 1 000 м</t>
    </r>
    <r>
      <rPr>
        <sz val="11"/>
        <color theme="1"/>
        <rFont val="Calibri"/>
        <family val="2"/>
        <charset val="204"/>
      </rPr>
      <t>³ газу</t>
    </r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</si>
  <si>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</si>
  <si>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</si>
  <si>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</si>
  <si>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</si>
  <si>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</si>
  <si>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 xml:space="preserve"> Начальник лабораторії                                                                                                                                             Нечипоренко А. О.                                                                                                  </t>
  </si>
  <si>
    <t>Лабораторія, де здійснювалось вимірювання газу</t>
  </si>
  <si>
    <t>Кіровоградська область</t>
  </si>
  <si>
    <t>Черкаська область</t>
  </si>
  <si>
    <t>Середньозважене значення теплоти згоряння по маршруту № 843</t>
  </si>
  <si>
    <t>ГРС Олександрівка</t>
  </si>
  <si>
    <t>ГРС Красносілка</t>
  </si>
  <si>
    <t>ГРС Іванківці</t>
  </si>
  <si>
    <t>ГРС Красносілля</t>
  </si>
  <si>
    <t>ГРС Польове</t>
  </si>
  <si>
    <t>ГРС Кам'янка</t>
  </si>
  <si>
    <t>ГРС Чигирин</t>
  </si>
  <si>
    <t>Теплота згоряння (середньозважене значення за місяць), МДж/м³</t>
  </si>
  <si>
    <t>Теплота згоряння (середньозважене значення за місяць), ккал/м³</t>
  </si>
  <si>
    <t>Теплота згоряння (середньозважене значення за місяць), кВт*год./м³</t>
  </si>
  <si>
    <t>0,0134</t>
  </si>
  <si>
    <t>0,0091</t>
  </si>
  <si>
    <t>0,0072</t>
  </si>
  <si>
    <t>0,6928</t>
  </si>
  <si>
    <t>0,0089</t>
  </si>
  <si>
    <t>0,1115</t>
  </si>
  <si>
    <t>0,6926</t>
  </si>
  <si>
    <t>0,0001</t>
  </si>
  <si>
    <t>0,0131</t>
  </si>
  <si>
    <t>0,0090</t>
  </si>
  <si>
    <t>0,0075</t>
  </si>
  <si>
    <t>0,6930</t>
  </si>
  <si>
    <t>0,0135</t>
  </si>
  <si>
    <t>0,0020</t>
  </si>
  <si>
    <t>0,0073</t>
  </si>
  <si>
    <t>0,6934</t>
  </si>
  <si>
    <t>0,5168</t>
  </si>
  <si>
    <t>0,0074</t>
  </si>
  <si>
    <t>0,0029</t>
  </si>
  <si>
    <t>0,0077</t>
  </si>
  <si>
    <t>0,0824</t>
  </si>
  <si>
    <t>96,6965</t>
  </si>
  <si>
    <t>1,6949</t>
  </si>
  <si>
    <t>0,5011</t>
  </si>
  <si>
    <t>0,0788</t>
  </si>
  <si>
    <t>0,0758</t>
  </si>
  <si>
    <t>0,0137</t>
  </si>
  <si>
    <t>0,0095</t>
  </si>
  <si>
    <t>0,0026</t>
  </si>
  <si>
    <t>0,8079</t>
  </si>
  <si>
    <t>0,1097</t>
  </si>
  <si>
    <t>96,6676</t>
  </si>
  <si>
    <t>1,7251</t>
  </si>
  <si>
    <t>0,5088</t>
  </si>
  <si>
    <t>0,0757</t>
  </si>
  <si>
    <t>0,0002</t>
  </si>
  <si>
    <t>0,0094</t>
  </si>
  <si>
    <t>0,7990</t>
  </si>
  <si>
    <t>0,1119</t>
  </si>
  <si>
    <t>96,6600</t>
  </si>
  <si>
    <t>1,7391</t>
  </si>
  <si>
    <t>0,5089</t>
  </si>
  <si>
    <t>0,0797</t>
  </si>
  <si>
    <t>0,0768</t>
  </si>
  <si>
    <t>0,0129</t>
  </si>
  <si>
    <t>0,7908</t>
  </si>
  <si>
    <t>0,1125</t>
  </si>
  <si>
    <t>96,6399</t>
  </si>
  <si>
    <t>1,7413</t>
  </si>
  <si>
    <t>0,5063</t>
  </si>
  <si>
    <t>0,0784</t>
  </si>
  <si>
    <t>0,0752</t>
  </si>
  <si>
    <t>0,0059</t>
  </si>
  <si>
    <t>0,0133</t>
  </si>
  <si>
    <t>0,0092</t>
  </si>
  <si>
    <t>0,0031</t>
  </si>
  <si>
    <t>0,8070</t>
  </si>
  <si>
    <t>0,1130</t>
  </si>
  <si>
    <t>0,6932</t>
  </si>
  <si>
    <t>96,6085</t>
  </si>
  <si>
    <t>1,7649</t>
  </si>
  <si>
    <t>0,0801</t>
  </si>
  <si>
    <t>0,0769</t>
  </si>
  <si>
    <t>0,0004</t>
  </si>
  <si>
    <t>0,0136</t>
  </si>
  <si>
    <t>0,0032</t>
  </si>
  <si>
    <t>0,8022</t>
  </si>
  <si>
    <t>0,1166</t>
  </si>
  <si>
    <t>96,6981</t>
  </si>
  <si>
    <t>1,6948</t>
  </si>
  <si>
    <t>0,4866</t>
  </si>
  <si>
    <t>0,0766</t>
  </si>
  <si>
    <t>0,0736</t>
  </si>
  <si>
    <t>0,0006</t>
  </si>
  <si>
    <t>0,0128</t>
  </si>
  <si>
    <t>0,8272</t>
  </si>
  <si>
    <t>0,6925</t>
  </si>
  <si>
    <t>96,6948</t>
  </si>
  <si>
    <t>1,7165</t>
  </si>
  <si>
    <t>0,4879</t>
  </si>
  <si>
    <t>0,0727</t>
  </si>
  <si>
    <t>0,0705</t>
  </si>
  <si>
    <t>0,0108</t>
  </si>
  <si>
    <t>0,0081</t>
  </si>
  <si>
    <t>0,0040</t>
  </si>
  <si>
    <t>0,8146</t>
  </si>
  <si>
    <t>0,1126</t>
  </si>
  <si>
    <t>96,6760</t>
  </si>
  <si>
    <t>1,7254</t>
  </si>
  <si>
    <t>0,4922</t>
  </si>
  <si>
    <t>0,0740</t>
  </si>
  <si>
    <t>0,0704</t>
  </si>
  <si>
    <t>0,0003</t>
  </si>
  <si>
    <t>0,0109</t>
  </si>
  <si>
    <t>0,0021</t>
  </si>
  <si>
    <t>0,8196</t>
  </si>
  <si>
    <t>0,1143</t>
  </si>
  <si>
    <t>96,7249</t>
  </si>
  <si>
    <t>1,6997</t>
  </si>
  <si>
    <t>0,4830</t>
  </si>
  <si>
    <t>0,0721</t>
  </si>
  <si>
    <t>0,0689</t>
  </si>
  <si>
    <t>0,0113</t>
  </si>
  <si>
    <t>0,0030</t>
  </si>
  <si>
    <t>0,8087</t>
  </si>
  <si>
    <t>0,1131</t>
  </si>
  <si>
    <t>0,6923</t>
  </si>
  <si>
    <t>96,6970</t>
  </si>
  <si>
    <t>1,6985</t>
  </si>
  <si>
    <t>0,4928</t>
  </si>
  <si>
    <t>0,0765</t>
  </si>
  <si>
    <t>0,0739</t>
  </si>
  <si>
    <t>0,0127</t>
  </si>
  <si>
    <t>0,0028</t>
  </si>
  <si>
    <t>0,8142</t>
  </si>
  <si>
    <t>0,1152</t>
  </si>
  <si>
    <t>96,6191</t>
  </si>
  <si>
    <t>1,7679</t>
  </si>
  <si>
    <t>0,5263</t>
  </si>
  <si>
    <t>0,0804</t>
  </si>
  <si>
    <t>0,0767</t>
  </si>
  <si>
    <t>0,0005</t>
  </si>
  <si>
    <t>0,7868</t>
  </si>
  <si>
    <t>0,1094</t>
  </si>
  <si>
    <t>96,5858</t>
  </si>
  <si>
    <t>1,7930</t>
  </si>
  <si>
    <t>0,5327</t>
  </si>
  <si>
    <t>0,0027</t>
  </si>
  <si>
    <t>0,0076</t>
  </si>
  <si>
    <t>0,7800</t>
  </si>
  <si>
    <t>0,1145</t>
  </si>
  <si>
    <t>0,6937</t>
  </si>
  <si>
    <t>Маршрут № 843</t>
  </si>
  <si>
    <t>Додаток до Паспорту фізико-хімічних показників природного газу №843</t>
  </si>
  <si>
    <t xml:space="preserve"> Начальник лабораторії                                                                                                        Нечипоренко А. О.                                                                               </t>
  </si>
  <si>
    <t xml:space="preserve">Начальник управління Олександрівського ЛВУМГ                                                                                             Сурін М.А.                                                                                       </t>
  </si>
  <si>
    <r>
      <t>На</t>
    </r>
    <r>
      <rPr>
        <b/>
        <u/>
        <sz val="11"/>
        <rFont val="Times New Roman"/>
        <family val="1"/>
        <charset val="204"/>
      </rPr>
      <t>чальник управління Олександрівського ЛВУМГ                                                     Сурін М.А.</t>
    </r>
    <r>
      <rPr>
        <b/>
        <sz val="11"/>
        <rFont val="Times New Roman"/>
        <family val="1"/>
        <charset val="204"/>
      </rPr>
      <t xml:space="preserve">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</si>
</sst>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\р/"/>
    <numFmt numFmtId="165" formatCode="0.0000"/>
    <numFmt numFmtId="166" formatCode="0.0"/>
  </numFmts>
  <fonts count="2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9.9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1">
    <xf numFmtId="0" fontId="0" fillId="0" borderId="0" xfId="0"/>
    <xf numFmtId="0" fontId="2" fillId="0" borderId="1" xfId="0" applyFont="1" applyBorder="1"/>
    <xf numFmtId="0" fontId="1" fillId="0" borderId="2" xfId="0" applyFon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Protection="1">
      <protection locked="0"/>
    </xf>
    <xf numFmtId="0" fontId="5" fillId="0" borderId="4" xfId="0" applyFont="1" applyBorder="1"/>
    <xf numFmtId="0" fontId="1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0" fillId="0" borderId="5" xfId="0" applyFont="1" applyBorder="1" applyProtection="1"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2" fillId="0" borderId="4" xfId="0" applyFont="1" applyBorder="1"/>
    <xf numFmtId="0" fontId="0" fillId="0" borderId="0" xfId="0" applyFont="1" applyBorder="1" applyProtection="1"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6" fillId="3" borderId="24" xfId="0" applyFont="1" applyFill="1" applyBorder="1" applyAlignment="1" applyProtection="1">
      <alignment horizontal="center" vertical="center" textRotation="90" wrapText="1"/>
      <protection locked="0"/>
    </xf>
    <xf numFmtId="0" fontId="6" fillId="3" borderId="25" xfId="0" applyFont="1" applyFill="1" applyBorder="1" applyAlignment="1" applyProtection="1">
      <alignment horizontal="center" vertical="center" textRotation="90" wrapText="1"/>
      <protection locked="0"/>
    </xf>
    <xf numFmtId="0" fontId="6" fillId="3" borderId="26" xfId="0" applyFont="1" applyFill="1" applyBorder="1" applyAlignment="1" applyProtection="1">
      <alignment horizontal="center" vertical="center" textRotation="90" wrapText="1"/>
      <protection locked="0"/>
    </xf>
    <xf numFmtId="0" fontId="6" fillId="3" borderId="27" xfId="0" applyFont="1" applyFill="1" applyBorder="1" applyAlignment="1" applyProtection="1">
      <alignment horizontal="center" vertical="center" textRotation="90" wrapText="1"/>
      <protection locked="0"/>
    </xf>
    <xf numFmtId="0" fontId="6" fillId="3" borderId="28" xfId="0" applyFont="1" applyFill="1" applyBorder="1" applyAlignment="1" applyProtection="1">
      <alignment horizontal="center" vertical="center" textRotation="90" wrapText="1"/>
      <protection locked="0"/>
    </xf>
    <xf numFmtId="0" fontId="6" fillId="3" borderId="29" xfId="0" applyFont="1" applyFill="1" applyBorder="1" applyAlignment="1" applyProtection="1">
      <alignment horizontal="center" vertical="center" textRotation="90" wrapText="1"/>
      <protection locked="0"/>
    </xf>
    <xf numFmtId="0" fontId="6" fillId="3" borderId="30" xfId="0" applyFont="1" applyFill="1" applyBorder="1" applyAlignment="1" applyProtection="1">
      <alignment horizontal="center" vertical="center" textRotation="90" wrapText="1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2" fontId="14" fillId="3" borderId="0" xfId="0" applyNumberFormat="1" applyFont="1" applyFill="1" applyProtection="1"/>
    <xf numFmtId="0" fontId="14" fillId="3" borderId="0" xfId="0" applyFont="1" applyFill="1" applyProtection="1"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3" fontId="9" fillId="3" borderId="10" xfId="0" applyNumberFormat="1" applyFont="1" applyFill="1" applyBorder="1" applyAlignment="1" applyProtection="1">
      <alignment horizontal="center"/>
      <protection locked="0"/>
    </xf>
    <xf numFmtId="3" fontId="9" fillId="3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3" borderId="19" xfId="0" applyNumberFormat="1" applyFont="1" applyFill="1" applyBorder="1" applyAlignment="1" applyProtection="1">
      <alignment horizontal="center" vertical="center" wrapText="1"/>
      <protection locked="0"/>
    </xf>
    <xf numFmtId="165" fontId="6" fillId="3" borderId="10" xfId="0" applyNumberFormat="1" applyFont="1" applyFill="1" applyBorder="1" applyAlignment="1">
      <alignment horizontal="center"/>
    </xf>
    <xf numFmtId="2" fontId="6" fillId="3" borderId="39" xfId="0" applyNumberFormat="1" applyFont="1" applyFill="1" applyBorder="1" applyAlignment="1">
      <alignment horizontal="center"/>
    </xf>
    <xf numFmtId="2" fontId="6" fillId="3" borderId="40" xfId="0" applyNumberFormat="1" applyFont="1" applyFill="1" applyBorder="1" applyAlignment="1" applyProtection="1">
      <alignment horizontal="center" vertical="center" wrapText="1"/>
      <protection locked="0"/>
    </xf>
    <xf numFmtId="4" fontId="6" fillId="3" borderId="19" xfId="0" applyNumberFormat="1" applyFont="1" applyFill="1" applyBorder="1" applyAlignment="1" applyProtection="1">
      <alignment horizontal="center" vertical="center" wrapText="1"/>
      <protection locked="0"/>
    </xf>
    <xf numFmtId="3" fontId="6" fillId="3" borderId="17" xfId="0" applyNumberFormat="1" applyFont="1" applyFill="1" applyBorder="1" applyAlignment="1">
      <alignment horizontal="center"/>
    </xf>
    <xf numFmtId="2" fontId="6" fillId="3" borderId="18" xfId="0" applyNumberFormat="1" applyFont="1" applyFill="1" applyBorder="1" applyAlignment="1">
      <alignment horizontal="center"/>
    </xf>
    <xf numFmtId="166" fontId="6" fillId="3" borderId="39" xfId="0" applyNumberFormat="1" applyFont="1" applyFill="1" applyBorder="1" applyAlignment="1">
      <alignment horizontal="center"/>
    </xf>
    <xf numFmtId="166" fontId="6" fillId="3" borderId="18" xfId="0" applyNumberFormat="1" applyFont="1" applyFill="1" applyBorder="1" applyAlignment="1" applyProtection="1">
      <alignment horizontal="center" vertical="center" wrapText="1"/>
      <protection locked="0"/>
    </xf>
    <xf numFmtId="2" fontId="0" fillId="3" borderId="0" xfId="0" applyNumberFormat="1" applyFill="1" applyProtection="1"/>
    <xf numFmtId="0" fontId="0" fillId="3" borderId="0" xfId="0" applyFill="1" applyProtection="1">
      <protection locked="0"/>
    </xf>
    <xf numFmtId="0" fontId="6" fillId="3" borderId="41" xfId="0" applyFont="1" applyFill="1" applyBorder="1" applyAlignment="1" applyProtection="1">
      <alignment horizontal="center" vertical="center" wrapText="1"/>
      <protection locked="0"/>
    </xf>
    <xf numFmtId="166" fontId="6" fillId="3" borderId="37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8" xfId="0" applyFont="1" applyFill="1" applyBorder="1" applyAlignment="1" applyProtection="1">
      <alignment horizontal="center" vertical="center" wrapText="1"/>
      <protection locked="0"/>
    </xf>
    <xf numFmtId="165" fontId="6" fillId="3" borderId="39" xfId="0" applyNumberFormat="1" applyFont="1" applyFill="1" applyBorder="1" applyAlignment="1">
      <alignment horizontal="center"/>
    </xf>
    <xf numFmtId="165" fontId="6" fillId="3" borderId="18" xfId="0" applyNumberFormat="1" applyFont="1" applyFill="1" applyBorder="1" applyAlignment="1">
      <alignment horizontal="center"/>
    </xf>
    <xf numFmtId="165" fontId="6" fillId="3" borderId="40" xfId="0" applyNumberFormat="1" applyFont="1" applyFill="1" applyBorder="1" applyAlignment="1">
      <alignment horizontal="center"/>
    </xf>
    <xf numFmtId="0" fontId="6" fillId="3" borderId="23" xfId="0" applyFont="1" applyFill="1" applyBorder="1" applyAlignment="1" applyProtection="1">
      <alignment horizontal="center" vertical="center" wrapText="1"/>
      <protection locked="0"/>
    </xf>
    <xf numFmtId="165" fontId="6" fillId="3" borderId="44" xfId="0" applyNumberFormat="1" applyFont="1" applyFill="1" applyBorder="1" applyAlignment="1">
      <alignment horizontal="center"/>
    </xf>
    <xf numFmtId="165" fontId="6" fillId="3" borderId="45" xfId="0" applyNumberFormat="1" applyFont="1" applyFill="1" applyBorder="1" applyAlignment="1">
      <alignment horizontal="center"/>
    </xf>
    <xf numFmtId="165" fontId="6" fillId="3" borderId="46" xfId="0" applyNumberFormat="1" applyFont="1" applyFill="1" applyBorder="1" applyAlignment="1">
      <alignment horizontal="center"/>
    </xf>
    <xf numFmtId="165" fontId="6" fillId="3" borderId="23" xfId="0" applyNumberFormat="1" applyFont="1" applyFill="1" applyBorder="1" applyAlignment="1">
      <alignment horizontal="center"/>
    </xf>
    <xf numFmtId="2" fontId="9" fillId="3" borderId="44" xfId="0" applyNumberFormat="1" applyFont="1" applyFill="1" applyBorder="1" applyAlignment="1">
      <alignment horizontal="center"/>
    </xf>
    <xf numFmtId="2" fontId="9" fillId="3" borderId="46" xfId="0" applyNumberFormat="1" applyFont="1" applyFill="1" applyBorder="1" applyAlignment="1" applyProtection="1">
      <alignment horizontal="center" vertical="center" wrapText="1"/>
      <protection locked="0"/>
    </xf>
    <xf numFmtId="4" fontId="9" fillId="3" borderId="47" xfId="0" applyNumberFormat="1" applyFont="1" applyFill="1" applyBorder="1" applyAlignment="1" applyProtection="1">
      <alignment horizontal="center" vertical="center" wrapText="1"/>
      <protection locked="0"/>
    </xf>
    <xf numFmtId="3" fontId="6" fillId="3" borderId="48" xfId="0" applyNumberFormat="1" applyFont="1" applyFill="1" applyBorder="1" applyAlignment="1">
      <alignment horizontal="center"/>
    </xf>
    <xf numFmtId="2" fontId="6" fillId="3" borderId="45" xfId="0" applyNumberFormat="1" applyFont="1" applyFill="1" applyBorder="1" applyAlignment="1">
      <alignment horizontal="center"/>
    </xf>
    <xf numFmtId="2" fontId="6" fillId="3" borderId="47" xfId="0" applyNumberFormat="1" applyFont="1" applyFill="1" applyBorder="1" applyAlignment="1" applyProtection="1">
      <alignment horizontal="center" vertical="center" wrapText="1"/>
      <protection locked="0"/>
    </xf>
    <xf numFmtId="166" fontId="6" fillId="3" borderId="44" xfId="0" applyNumberFormat="1" applyFont="1" applyFill="1" applyBorder="1" applyAlignment="1">
      <alignment horizontal="center"/>
    </xf>
    <xf numFmtId="166" fontId="6" fillId="3" borderId="45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45" xfId="0" applyFont="1" applyFill="1" applyBorder="1" applyAlignment="1" applyProtection="1">
      <alignment horizontal="center" vertical="center" wrapText="1"/>
      <protection locked="0"/>
    </xf>
    <xf numFmtId="0" fontId="9" fillId="3" borderId="47" xfId="0" applyFont="1" applyFill="1" applyBorder="1" applyAlignment="1" applyProtection="1">
      <alignment horizontal="center" vertical="center" wrapText="1"/>
      <protection locked="0"/>
    </xf>
    <xf numFmtId="0" fontId="6" fillId="3" borderId="49" xfId="0" applyFont="1" applyFill="1" applyBorder="1" applyAlignment="1" applyProtection="1">
      <alignment horizontal="center" vertical="center" wrapText="1"/>
      <protection locked="0"/>
    </xf>
    <xf numFmtId="165" fontId="9" fillId="3" borderId="50" xfId="0" applyNumberFormat="1" applyFont="1" applyFill="1" applyBorder="1" applyAlignment="1">
      <alignment horizontal="center"/>
    </xf>
    <xf numFmtId="165" fontId="9" fillId="3" borderId="32" xfId="0" applyNumberFormat="1" applyFont="1" applyFill="1" applyBorder="1" applyAlignment="1">
      <alignment horizontal="center"/>
    </xf>
    <xf numFmtId="165" fontId="9" fillId="3" borderId="51" xfId="0" applyNumberFormat="1" applyFont="1" applyFill="1" applyBorder="1" applyAlignment="1">
      <alignment horizontal="center"/>
    </xf>
    <xf numFmtId="165" fontId="9" fillId="3" borderId="49" xfId="0" applyNumberFormat="1" applyFont="1" applyFill="1" applyBorder="1" applyAlignment="1">
      <alignment horizontal="center"/>
    </xf>
    <xf numFmtId="3" fontId="9" fillId="3" borderId="49" xfId="0" applyNumberFormat="1" applyFont="1" applyFill="1" applyBorder="1" applyAlignment="1" applyProtection="1">
      <alignment horizontal="center"/>
      <protection locked="0"/>
    </xf>
    <xf numFmtId="2" fontId="9" fillId="3" borderId="50" xfId="0" applyNumberFormat="1" applyFont="1" applyFill="1" applyBorder="1" applyAlignment="1">
      <alignment horizontal="center"/>
    </xf>
    <xf numFmtId="2" fontId="9" fillId="3" borderId="51" xfId="0" applyNumberFormat="1" applyFont="1" applyFill="1" applyBorder="1" applyAlignment="1" applyProtection="1">
      <alignment horizontal="center" vertical="center" wrapText="1"/>
      <protection locked="0"/>
    </xf>
    <xf numFmtId="3" fontId="9" fillId="3" borderId="49" xfId="0" applyNumberFormat="1" applyFont="1" applyFill="1" applyBorder="1" applyAlignment="1" applyProtection="1">
      <alignment horizontal="center" vertical="center" wrapText="1"/>
      <protection locked="0"/>
    </xf>
    <xf numFmtId="4" fontId="9" fillId="3" borderId="33" xfId="0" applyNumberFormat="1" applyFont="1" applyFill="1" applyBorder="1" applyAlignment="1" applyProtection="1">
      <alignment horizontal="center" vertical="center" wrapText="1"/>
      <protection locked="0"/>
    </xf>
    <xf numFmtId="3" fontId="9" fillId="3" borderId="31" xfId="0" applyNumberFormat="1" applyFont="1" applyFill="1" applyBorder="1" applyAlignment="1">
      <alignment horizontal="center"/>
    </xf>
    <xf numFmtId="2" fontId="9" fillId="3" borderId="32" xfId="0" applyNumberFormat="1" applyFont="1" applyFill="1" applyBorder="1" applyAlignment="1">
      <alignment horizontal="center"/>
    </xf>
    <xf numFmtId="2" fontId="6" fillId="3" borderId="33" xfId="0" applyNumberFormat="1" applyFont="1" applyFill="1" applyBorder="1" applyAlignment="1" applyProtection="1">
      <alignment horizontal="center" vertical="center" wrapText="1"/>
      <protection locked="0"/>
    </xf>
    <xf numFmtId="166" fontId="9" fillId="3" borderId="50" xfId="0" applyNumberFormat="1" applyFont="1" applyFill="1" applyBorder="1" applyAlignment="1">
      <alignment horizontal="center"/>
    </xf>
    <xf numFmtId="166" fontId="9" fillId="3" borderId="32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 locked="0"/>
    </xf>
    <xf numFmtId="0" fontId="9" fillId="3" borderId="33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Protection="1"/>
    <xf numFmtId="0" fontId="0" fillId="0" borderId="4" xfId="0" applyFont="1" applyBorder="1" applyProtection="1"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6" fillId="3" borderId="0" xfId="0" applyFont="1" applyFill="1" applyBorder="1" applyAlignment="1" applyProtection="1">
      <alignment horizontal="right" vertical="center" wrapText="1"/>
      <protection locked="0"/>
    </xf>
    <xf numFmtId="0" fontId="6" fillId="3" borderId="5" xfId="0" applyFont="1" applyFill="1" applyBorder="1" applyAlignment="1" applyProtection="1">
      <alignment horizontal="right" vertical="center" wrapText="1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19" fillId="0" borderId="0" xfId="0" applyFont="1"/>
    <xf numFmtId="0" fontId="18" fillId="0" borderId="14" xfId="0" applyFont="1" applyBorder="1" applyAlignment="1">
      <alignment horizontal="center" vertical="center" textRotation="90" wrapText="1"/>
    </xf>
    <xf numFmtId="0" fontId="18" fillId="0" borderId="60" xfId="0" applyFont="1" applyBorder="1" applyAlignment="1">
      <alignment horizontal="center" vertical="center" textRotation="90" wrapText="1"/>
    </xf>
    <xf numFmtId="0" fontId="18" fillId="0" borderId="15" xfId="0" applyFont="1" applyBorder="1" applyAlignment="1">
      <alignment horizontal="center" vertical="center" textRotation="90" wrapText="1"/>
    </xf>
    <xf numFmtId="2" fontId="1" fillId="0" borderId="14" xfId="0" applyNumberFormat="1" applyFont="1" applyBorder="1" applyAlignment="1">
      <alignment horizontal="center" vertical="center" textRotation="90"/>
    </xf>
    <xf numFmtId="2" fontId="1" fillId="0" borderId="60" xfId="0" applyNumberFormat="1" applyFont="1" applyBorder="1" applyAlignment="1">
      <alignment horizontal="center" vertical="center" textRotation="90"/>
    </xf>
    <xf numFmtId="4" fontId="18" fillId="2" borderId="60" xfId="0" applyNumberFormat="1" applyFont="1" applyFill="1" applyBorder="1" applyAlignment="1">
      <alignment horizontal="center" vertical="center" wrapText="1"/>
    </xf>
    <xf numFmtId="4" fontId="18" fillId="0" borderId="60" xfId="0" applyNumberFormat="1" applyFont="1" applyBorder="1" applyAlignment="1">
      <alignment horizontal="center" vertical="center" wrapText="1"/>
    </xf>
    <xf numFmtId="4" fontId="18" fillId="0" borderId="15" xfId="0" applyNumberFormat="1" applyFont="1" applyBorder="1" applyAlignment="1">
      <alignment horizontal="center" vertical="center" wrapText="1"/>
    </xf>
    <xf numFmtId="4" fontId="18" fillId="0" borderId="60" xfId="0" applyNumberFormat="1" applyFont="1" applyBorder="1" applyAlignment="1">
      <alignment horizontal="center" vertical="center"/>
    </xf>
    <xf numFmtId="4" fontId="18" fillId="0" borderId="0" xfId="0" applyNumberFormat="1" applyFont="1" applyBorder="1" applyAlignment="1">
      <alignment horizontal="center" vertical="center"/>
    </xf>
    <xf numFmtId="4" fontId="18" fillId="4" borderId="57" xfId="0" applyNumberFormat="1" applyFont="1" applyFill="1" applyBorder="1" applyAlignment="1">
      <alignment horizontal="center" vertical="center"/>
    </xf>
    <xf numFmtId="3" fontId="18" fillId="0" borderId="2" xfId="0" applyNumberFormat="1" applyFont="1" applyBorder="1" applyAlignment="1">
      <alignment horizontal="center" vertical="center"/>
    </xf>
    <xf numFmtId="3" fontId="18" fillId="0" borderId="60" xfId="0" applyNumberFormat="1" applyFont="1" applyBorder="1" applyAlignment="1">
      <alignment horizontal="center" vertical="center"/>
    </xf>
    <xf numFmtId="3" fontId="18" fillId="0" borderId="4" xfId="0" applyNumberFormat="1" applyFont="1" applyBorder="1" applyAlignment="1">
      <alignment horizontal="center" vertical="center"/>
    </xf>
    <xf numFmtId="3" fontId="18" fillId="4" borderId="60" xfId="0" applyNumberFormat="1" applyFont="1" applyFill="1" applyBorder="1" applyAlignment="1">
      <alignment horizontal="center" vertical="center"/>
    </xf>
    <xf numFmtId="4" fontId="18" fillId="0" borderId="12" xfId="0" applyNumberFormat="1" applyFont="1" applyBorder="1" applyAlignment="1">
      <alignment horizontal="center" vertical="center"/>
    </xf>
    <xf numFmtId="4" fontId="18" fillId="4" borderId="59" xfId="0" applyNumberFormat="1" applyFont="1" applyFill="1" applyBorder="1" applyAlignment="1">
      <alignment horizontal="center" vertical="center"/>
    </xf>
    <xf numFmtId="0" fontId="19" fillId="0" borderId="0" xfId="0" applyFont="1" applyAlignment="1"/>
    <xf numFmtId="0" fontId="21" fillId="0" borderId="0" xfId="0" applyFont="1"/>
    <xf numFmtId="0" fontId="21" fillId="0" borderId="0" xfId="0" applyFont="1" applyBorder="1"/>
    <xf numFmtId="165" fontId="6" fillId="3" borderId="34" xfId="0" applyNumberFormat="1" applyFont="1" applyFill="1" applyBorder="1" applyAlignment="1" applyProtection="1">
      <alignment horizontal="center" vertical="center" wrapText="1"/>
      <protection locked="0"/>
    </xf>
    <xf numFmtId="165" fontId="6" fillId="3" borderId="8" xfId="0" applyNumberFormat="1" applyFont="1" applyFill="1" applyBorder="1" applyAlignment="1" applyProtection="1">
      <alignment horizontal="center" vertical="center" wrapText="1"/>
      <protection locked="0"/>
    </xf>
    <xf numFmtId="165" fontId="6" fillId="3" borderId="35" xfId="0" applyNumberFormat="1" applyFont="1" applyFill="1" applyBorder="1" applyAlignment="1" applyProtection="1">
      <alignment horizontal="center" vertical="center" wrapText="1"/>
      <protection locked="0"/>
    </xf>
    <xf numFmtId="165" fontId="6" fillId="3" borderId="6" xfId="0" applyNumberFormat="1" applyFont="1" applyFill="1" applyBorder="1" applyAlignment="1" applyProtection="1">
      <alignment horizontal="center" vertical="center" wrapText="1"/>
      <protection locked="0"/>
    </xf>
    <xf numFmtId="3" fontId="6" fillId="3" borderId="6" xfId="0" applyNumberFormat="1" applyFont="1" applyFill="1" applyBorder="1" applyAlignment="1" applyProtection="1">
      <alignment horizontal="center"/>
      <protection locked="0"/>
    </xf>
    <xf numFmtId="2" fontId="6" fillId="3" borderId="34" xfId="0" applyNumberFormat="1" applyFont="1" applyFill="1" applyBorder="1" applyAlignment="1" applyProtection="1">
      <alignment horizontal="center" vertical="center" wrapText="1"/>
      <protection locked="0"/>
    </xf>
    <xf numFmtId="2" fontId="6" fillId="3" borderId="35" xfId="0" applyNumberFormat="1" applyFont="1" applyFill="1" applyBorder="1" applyAlignment="1" applyProtection="1">
      <alignment horizontal="center" vertical="center" wrapText="1"/>
      <protection locked="0"/>
    </xf>
    <xf numFmtId="3" fontId="6" fillId="3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3" borderId="9" xfId="0" applyNumberFormat="1" applyFont="1" applyFill="1" applyBorder="1" applyAlignment="1" applyProtection="1">
      <alignment horizontal="center" vertical="center" wrapText="1"/>
      <protection locked="0"/>
    </xf>
    <xf numFmtId="3" fontId="6" fillId="3" borderId="7" xfId="0" applyNumberFormat="1" applyFont="1" applyFill="1" applyBorder="1" applyAlignment="1" applyProtection="1">
      <alignment horizontal="center" vertical="center" wrapText="1"/>
      <protection locked="0"/>
    </xf>
    <xf numFmtId="2" fontId="6" fillId="3" borderId="8" xfId="0" applyNumberFormat="1" applyFont="1" applyFill="1" applyBorder="1" applyAlignment="1" applyProtection="1">
      <alignment horizontal="center" vertical="center" wrapText="1"/>
      <protection locked="0"/>
    </xf>
    <xf numFmtId="2" fontId="6" fillId="3" borderId="9" xfId="0" applyNumberFormat="1" applyFont="1" applyFill="1" applyBorder="1" applyAlignment="1" applyProtection="1">
      <alignment horizontal="center" vertical="center" wrapText="1"/>
      <protection locked="0"/>
    </xf>
    <xf numFmtId="166" fontId="6" fillId="3" borderId="36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37" xfId="0" applyFont="1" applyFill="1" applyBorder="1" applyAlignment="1" applyProtection="1">
      <alignment horizontal="center" vertical="center" wrapText="1"/>
      <protection locked="0"/>
    </xf>
    <xf numFmtId="0" fontId="6" fillId="3" borderId="38" xfId="0" applyFont="1" applyFill="1" applyBorder="1" applyAlignment="1" applyProtection="1">
      <alignment horizontal="center" vertical="center" wrapText="1"/>
      <protection locked="0"/>
    </xf>
    <xf numFmtId="165" fontId="6" fillId="3" borderId="39" xfId="0" applyNumberFormat="1" applyFont="1" applyFill="1" applyBorder="1" applyAlignment="1" applyProtection="1">
      <alignment horizontal="center" vertical="center" wrapText="1"/>
      <protection locked="0"/>
    </xf>
    <xf numFmtId="165" fontId="6" fillId="3" borderId="18" xfId="0" applyNumberFormat="1" applyFont="1" applyFill="1" applyBorder="1" applyAlignment="1" applyProtection="1">
      <alignment horizontal="center" vertical="center" wrapText="1"/>
      <protection locked="0"/>
    </xf>
    <xf numFmtId="165" fontId="6" fillId="3" borderId="40" xfId="0" applyNumberFormat="1" applyFont="1" applyFill="1" applyBorder="1" applyAlignment="1" applyProtection="1">
      <alignment horizontal="center" vertical="center" wrapText="1"/>
      <protection locked="0"/>
    </xf>
    <xf numFmtId="165" fontId="6" fillId="3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3" borderId="10" xfId="0" applyNumberFormat="1" applyFont="1" applyFill="1" applyBorder="1" applyAlignment="1" applyProtection="1">
      <alignment horizontal="center"/>
      <protection locked="0"/>
    </xf>
    <xf numFmtId="2" fontId="6" fillId="3" borderId="39" xfId="0" applyNumberFormat="1" applyFont="1" applyFill="1" applyBorder="1" applyAlignment="1" applyProtection="1">
      <alignment horizontal="center" vertical="center" wrapText="1"/>
      <protection locked="0"/>
    </xf>
    <xf numFmtId="3" fontId="6" fillId="3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3" borderId="17" xfId="0" applyNumberFormat="1" applyFont="1" applyFill="1" applyBorder="1" applyAlignment="1" applyProtection="1">
      <alignment horizontal="center" vertical="center" wrapText="1"/>
      <protection locked="0"/>
    </xf>
    <xf numFmtId="2" fontId="6" fillId="3" borderId="18" xfId="0" applyNumberFormat="1" applyFont="1" applyFill="1" applyBorder="1" applyAlignment="1" applyProtection="1">
      <alignment horizontal="center" vertical="center" wrapText="1"/>
      <protection locked="0"/>
    </xf>
    <xf numFmtId="166" fontId="6" fillId="3" borderId="39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9" xfId="0" applyFont="1" applyFill="1" applyBorder="1" applyAlignment="1" applyProtection="1">
      <alignment horizontal="center" vertical="center" wrapText="1"/>
      <protection locked="0"/>
    </xf>
    <xf numFmtId="165" fontId="6" fillId="3" borderId="39" xfId="0" applyNumberFormat="1" applyFont="1" applyFill="1" applyBorder="1" applyAlignment="1" applyProtection="1">
      <alignment horizontal="center"/>
      <protection locked="0"/>
    </xf>
    <xf numFmtId="165" fontId="6" fillId="3" borderId="18" xfId="0" applyNumberFormat="1" applyFont="1" applyFill="1" applyBorder="1" applyAlignment="1" applyProtection="1">
      <alignment horizontal="center"/>
      <protection locked="0"/>
    </xf>
    <xf numFmtId="165" fontId="6" fillId="3" borderId="40" xfId="0" applyNumberFormat="1" applyFont="1" applyFill="1" applyBorder="1" applyAlignment="1" applyProtection="1">
      <alignment horizontal="center"/>
      <protection locked="0"/>
    </xf>
    <xf numFmtId="165" fontId="6" fillId="3" borderId="36" xfId="0" applyNumberFormat="1" applyFont="1" applyFill="1" applyBorder="1" applyAlignment="1" applyProtection="1">
      <alignment horizontal="center"/>
      <protection locked="0"/>
    </xf>
    <xf numFmtId="165" fontId="6" fillId="3" borderId="37" xfId="0" applyNumberFormat="1" applyFont="1" applyFill="1" applyBorder="1" applyAlignment="1" applyProtection="1">
      <alignment horizontal="center"/>
      <protection locked="0"/>
    </xf>
    <xf numFmtId="165" fontId="6" fillId="3" borderId="42" xfId="0" applyNumberFormat="1" applyFont="1" applyFill="1" applyBorder="1" applyAlignment="1" applyProtection="1">
      <alignment horizontal="center"/>
      <protection locked="0"/>
    </xf>
    <xf numFmtId="165" fontId="6" fillId="3" borderId="41" xfId="0" applyNumberFormat="1" applyFont="1" applyFill="1" applyBorder="1" applyAlignment="1">
      <alignment horizontal="center"/>
    </xf>
    <xf numFmtId="2" fontId="6" fillId="3" borderId="36" xfId="0" applyNumberFormat="1" applyFont="1" applyFill="1" applyBorder="1" applyAlignment="1">
      <alignment horizontal="center"/>
    </xf>
    <xf numFmtId="2" fontId="6" fillId="3" borderId="42" xfId="0" applyNumberFormat="1" applyFont="1" applyFill="1" applyBorder="1" applyAlignment="1" applyProtection="1">
      <alignment horizontal="center" vertical="center" wrapText="1"/>
      <protection locked="0"/>
    </xf>
    <xf numFmtId="4" fontId="6" fillId="3" borderId="38" xfId="0" applyNumberFormat="1" applyFont="1" applyFill="1" applyBorder="1" applyAlignment="1" applyProtection="1">
      <alignment horizontal="center" vertical="center" wrapText="1"/>
      <protection locked="0"/>
    </xf>
    <xf numFmtId="3" fontId="6" fillId="3" borderId="43" xfId="0" applyNumberFormat="1" applyFont="1" applyFill="1" applyBorder="1" applyAlignment="1">
      <alignment horizontal="center"/>
    </xf>
    <xf numFmtId="2" fontId="6" fillId="3" borderId="37" xfId="0" applyNumberFormat="1" applyFont="1" applyFill="1" applyBorder="1" applyAlignment="1">
      <alignment horizontal="center"/>
    </xf>
    <xf numFmtId="2" fontId="6" fillId="3" borderId="38" xfId="0" applyNumberFormat="1" applyFont="1" applyFill="1" applyBorder="1" applyAlignment="1" applyProtection="1">
      <alignment horizontal="center" vertical="center" wrapText="1"/>
      <protection locked="0"/>
    </xf>
    <xf numFmtId="166" fontId="6" fillId="3" borderId="36" xfId="0" applyNumberFormat="1" applyFont="1" applyFill="1" applyBorder="1" applyAlignment="1">
      <alignment horizontal="center"/>
    </xf>
    <xf numFmtId="165" fontId="6" fillId="3" borderId="36" xfId="0" applyNumberFormat="1" applyFont="1" applyFill="1" applyBorder="1" applyAlignment="1">
      <alignment horizontal="center"/>
    </xf>
    <xf numFmtId="165" fontId="6" fillId="3" borderId="37" xfId="0" applyNumberFormat="1" applyFont="1" applyFill="1" applyBorder="1" applyAlignment="1">
      <alignment horizontal="center"/>
    </xf>
    <xf numFmtId="165" fontId="6" fillId="3" borderId="42" xfId="0" applyNumberFormat="1" applyFont="1" applyFill="1" applyBorder="1" applyAlignment="1">
      <alignment horizontal="center"/>
    </xf>
    <xf numFmtId="2" fontId="6" fillId="3" borderId="36" xfId="0" applyNumberFormat="1" applyFont="1" applyFill="1" applyBorder="1" applyAlignment="1" applyProtection="1">
      <alignment horizontal="center" vertical="center" wrapText="1"/>
      <protection locked="0"/>
    </xf>
    <xf numFmtId="165" fontId="6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/>
    <xf numFmtId="0" fontId="24" fillId="0" borderId="0" xfId="0" applyFont="1"/>
    <xf numFmtId="0" fontId="23" fillId="0" borderId="0" xfId="0" applyFont="1"/>
    <xf numFmtId="0" fontId="25" fillId="0" borderId="0" xfId="0" applyFont="1"/>
    <xf numFmtId="0" fontId="6" fillId="0" borderId="56" xfId="0" applyFont="1" applyBorder="1" applyAlignment="1" applyProtection="1">
      <alignment horizontal="left" vertical="center"/>
      <protection locked="0"/>
    </xf>
    <xf numFmtId="0" fontId="17" fillId="3" borderId="56" xfId="0" applyFont="1" applyFill="1" applyBorder="1" applyAlignment="1" applyProtection="1">
      <alignment horizontal="left" vertical="center"/>
      <protection locked="0"/>
    </xf>
    <xf numFmtId="2" fontId="6" fillId="4" borderId="2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54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52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5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9" fillId="0" borderId="53" xfId="0" applyFont="1" applyBorder="1" applyAlignment="1" applyProtection="1">
      <alignment horizontal="right" vertical="center" wrapText="1"/>
      <protection locked="0"/>
    </xf>
    <xf numFmtId="0" fontId="9" fillId="0" borderId="28" xfId="0" applyFont="1" applyBorder="1" applyAlignment="1" applyProtection="1">
      <alignment horizontal="right" vertical="center" wrapText="1"/>
      <protection locked="0"/>
    </xf>
    <xf numFmtId="0" fontId="9" fillId="0" borderId="29" xfId="0" applyFont="1" applyBorder="1" applyAlignment="1" applyProtection="1">
      <alignment horizontal="right" vertical="center" wrapText="1"/>
      <protection locked="0"/>
    </xf>
    <xf numFmtId="0" fontId="9" fillId="0" borderId="4" xfId="0" applyFont="1" applyBorder="1" applyAlignment="1" applyProtection="1">
      <alignment horizontal="right" wrapText="1"/>
    </xf>
    <xf numFmtId="0" fontId="9" fillId="0" borderId="0" xfId="0" applyFont="1" applyBorder="1" applyAlignment="1" applyProtection="1">
      <alignment horizontal="right" wrapText="1"/>
    </xf>
    <xf numFmtId="0" fontId="9" fillId="0" borderId="5" xfId="0" applyFont="1" applyBorder="1" applyAlignment="1" applyProtection="1">
      <alignment horizontal="right" wrapText="1"/>
    </xf>
    <xf numFmtId="0" fontId="6" fillId="3" borderId="0" xfId="0" applyFont="1" applyFill="1" applyBorder="1" applyAlignment="1" applyProtection="1">
      <alignment horizontal="right" vertical="center" wrapText="1"/>
      <protection locked="0"/>
    </xf>
    <xf numFmtId="0" fontId="6" fillId="3" borderId="5" xfId="0" applyFont="1" applyFill="1" applyBorder="1" applyAlignment="1" applyProtection="1">
      <alignment horizontal="right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6" fillId="4" borderId="27" xfId="0" applyFont="1" applyFill="1" applyBorder="1" applyAlignment="1" applyProtection="1">
      <alignment horizontal="center" vertical="center" wrapText="1"/>
      <protection locked="0"/>
    </xf>
    <xf numFmtId="0" fontId="6" fillId="4" borderId="53" xfId="0" applyFont="1" applyFill="1" applyBorder="1" applyAlignment="1" applyProtection="1">
      <alignment horizontal="center" vertical="center" wrapText="1"/>
      <protection locked="0"/>
    </xf>
    <xf numFmtId="3" fontId="6" fillId="4" borderId="2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left" vertical="center" textRotation="90" wrapText="1"/>
      <protection locked="0"/>
    </xf>
    <xf numFmtId="0" fontId="6" fillId="0" borderId="18" xfId="0" applyFont="1" applyBorder="1" applyAlignment="1" applyProtection="1">
      <alignment horizontal="left" vertical="center" textRotation="90" wrapText="1"/>
      <protection locked="0"/>
    </xf>
    <xf numFmtId="0" fontId="6" fillId="0" borderId="32" xfId="0" applyFont="1" applyBorder="1" applyAlignment="1" applyProtection="1">
      <alignment horizontal="left" vertical="center" textRotation="90" wrapText="1"/>
      <protection locked="0"/>
    </xf>
    <xf numFmtId="0" fontId="6" fillId="0" borderId="9" xfId="0" applyFont="1" applyBorder="1" applyAlignment="1" applyProtection="1">
      <alignment horizontal="center" vertical="center" textRotation="90" wrapText="1"/>
      <protection locked="0"/>
    </xf>
    <xf numFmtId="0" fontId="6" fillId="0" borderId="19" xfId="0" applyFont="1" applyBorder="1" applyAlignment="1" applyProtection="1">
      <alignment horizontal="center" vertical="center" textRotation="90" wrapText="1"/>
      <protection locked="0"/>
    </xf>
    <xf numFmtId="0" fontId="6" fillId="0" borderId="33" xfId="0" applyFont="1" applyBorder="1" applyAlignment="1" applyProtection="1">
      <alignment horizontal="center" vertical="center" textRotation="90" wrapText="1"/>
      <protection locked="0"/>
    </xf>
    <xf numFmtId="0" fontId="6" fillId="0" borderId="6" xfId="0" applyFont="1" applyBorder="1" applyAlignment="1" applyProtection="1">
      <alignment horizontal="center" vertical="center" textRotation="90" wrapText="1"/>
      <protection locked="0"/>
    </xf>
    <xf numFmtId="0" fontId="6" fillId="0" borderId="10" xfId="0" applyFont="1" applyBorder="1" applyAlignment="1" applyProtection="1">
      <alignment horizontal="center" vertical="center" textRotation="90" wrapText="1"/>
      <protection locked="0"/>
    </xf>
    <xf numFmtId="0" fontId="6" fillId="0" borderId="23" xfId="0" applyFont="1" applyBorder="1" applyAlignment="1" applyProtection="1">
      <alignment horizontal="center" vertical="center" textRotation="90" wrapText="1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 textRotation="90" wrapText="1"/>
      <protection locked="0"/>
    </xf>
    <xf numFmtId="0" fontId="6" fillId="0" borderId="24" xfId="0" applyFont="1" applyBorder="1" applyAlignment="1" applyProtection="1">
      <alignment horizontal="center" vertical="center" textRotation="90" wrapText="1"/>
      <protection locked="0"/>
    </xf>
    <xf numFmtId="0" fontId="6" fillId="0" borderId="21" xfId="0" applyFont="1" applyBorder="1" applyAlignment="1" applyProtection="1">
      <alignment horizontal="center" vertical="center" textRotation="90" wrapText="1"/>
      <protection locked="0"/>
    </xf>
    <xf numFmtId="0" fontId="6" fillId="0" borderId="25" xfId="0" applyFont="1" applyBorder="1" applyAlignment="1" applyProtection="1">
      <alignment horizontal="center" vertical="center" textRotation="90" wrapText="1"/>
      <protection locked="0"/>
    </xf>
    <xf numFmtId="0" fontId="6" fillId="0" borderId="22" xfId="0" applyFont="1" applyBorder="1" applyAlignment="1" applyProtection="1">
      <alignment horizontal="center" vertical="center" textRotation="90" wrapText="1"/>
      <protection locked="0"/>
    </xf>
    <xf numFmtId="0" fontId="6" fillId="0" borderId="26" xfId="0" applyFont="1" applyBorder="1" applyAlignment="1" applyProtection="1">
      <alignment horizontal="center" vertical="center" textRotation="90" wrapText="1"/>
      <protection locked="0"/>
    </xf>
    <xf numFmtId="0" fontId="6" fillId="3" borderId="14" xfId="0" applyFont="1" applyFill="1" applyBorder="1" applyAlignment="1" applyProtection="1">
      <alignment horizontal="center" vertical="center" wrapText="1"/>
      <protection locked="0"/>
    </xf>
    <xf numFmtId="0" fontId="6" fillId="3" borderId="15" xfId="0" applyFont="1" applyFill="1" applyBorder="1" applyAlignment="1" applyProtection="1">
      <alignment horizontal="center" vertical="center" wrapText="1"/>
      <protection locked="0"/>
    </xf>
    <xf numFmtId="0" fontId="6" fillId="3" borderId="16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textRotation="90" wrapText="1"/>
      <protection locked="0"/>
    </xf>
    <xf numFmtId="0" fontId="6" fillId="0" borderId="17" xfId="0" applyFont="1" applyBorder="1" applyAlignment="1" applyProtection="1">
      <alignment horizontal="center" vertical="center" textRotation="90" wrapText="1"/>
      <protection locked="0"/>
    </xf>
    <xf numFmtId="0" fontId="6" fillId="0" borderId="31" xfId="0" applyFont="1" applyBorder="1" applyAlignment="1" applyProtection="1">
      <alignment horizontal="center" vertical="center" textRotation="90" wrapText="1"/>
      <protection locked="0"/>
    </xf>
    <xf numFmtId="0" fontId="6" fillId="0" borderId="8" xfId="0" applyFont="1" applyBorder="1" applyAlignment="1" applyProtection="1">
      <alignment horizontal="right" vertical="center" textRotation="90" wrapText="1"/>
      <protection locked="0"/>
    </xf>
    <xf numFmtId="0" fontId="6" fillId="0" borderId="18" xfId="0" applyFont="1" applyBorder="1" applyAlignment="1" applyProtection="1">
      <alignment horizontal="right" vertical="center" textRotation="90" wrapText="1"/>
      <protection locked="0"/>
    </xf>
    <xf numFmtId="0" fontId="6" fillId="0" borderId="32" xfId="0" applyFont="1" applyBorder="1" applyAlignment="1" applyProtection="1">
      <alignment horizontal="right" vertical="center" textRotation="90" wrapText="1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right"/>
      <protection locked="0"/>
    </xf>
    <xf numFmtId="164" fontId="4" fillId="0" borderId="0" xfId="0" applyNumberFormat="1" applyFont="1" applyBorder="1" applyAlignment="1" applyProtection="1">
      <alignment horizontal="center"/>
      <protection locked="0"/>
    </xf>
    <xf numFmtId="164" fontId="4" fillId="0" borderId="0" xfId="0" applyNumberFormat="1" applyFont="1" applyBorder="1" applyAlignment="1" applyProtection="1">
      <alignment horizontal="center"/>
    </xf>
    <xf numFmtId="164" fontId="4" fillId="0" borderId="5" xfId="0" applyNumberFormat="1" applyFont="1" applyBorder="1" applyAlignment="1" applyProtection="1">
      <alignment horizontal="center"/>
    </xf>
    <xf numFmtId="0" fontId="24" fillId="0" borderId="0" xfId="0" applyFont="1" applyAlignment="1"/>
    <xf numFmtId="0" fontId="9" fillId="0" borderId="0" xfId="0" applyFont="1" applyAlignment="1"/>
    <xf numFmtId="0" fontId="20" fillId="4" borderId="57" xfId="0" applyFont="1" applyFill="1" applyBorder="1" applyAlignment="1">
      <alignment horizontal="center" vertical="center" wrapText="1"/>
    </xf>
    <xf numFmtId="0" fontId="20" fillId="4" borderId="58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57" xfId="0" applyFont="1" applyBorder="1" applyAlignment="1">
      <alignment horizontal="center" vertical="center" textRotation="90" wrapText="1"/>
    </xf>
    <xf numFmtId="0" fontId="18" fillId="0" borderId="59" xfId="0" applyFont="1" applyBorder="1" applyAlignment="1">
      <alignment horizontal="center" vertical="center" textRotation="90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E52"/>
  <sheetViews>
    <sheetView view="pageBreakPreview" topLeftCell="A26" zoomScale="80" zoomScaleNormal="70" zoomScaleSheetLayoutView="80" workbookViewId="0">
      <selection activeCell="P42" sqref="P42:T43"/>
    </sheetView>
  </sheetViews>
  <sheetFormatPr defaultRowHeight="15" x14ac:dyDescent="0.25"/>
  <cols>
    <col min="1" max="1" width="4.85546875" style="4" customWidth="1"/>
    <col min="2" max="2" width="8.42578125" style="4" customWidth="1"/>
    <col min="3" max="4" width="8.28515625" style="4" customWidth="1"/>
    <col min="5" max="5" width="7.85546875" style="4" customWidth="1"/>
    <col min="6" max="6" width="7.140625" style="4" customWidth="1"/>
    <col min="7" max="7" width="7.42578125" style="4" customWidth="1"/>
    <col min="8" max="8" width="7.140625" style="4" customWidth="1"/>
    <col min="9" max="9" width="7.28515625" style="4" customWidth="1"/>
    <col min="10" max="10" width="7.7109375" style="4" customWidth="1"/>
    <col min="11" max="11" width="7.140625" style="4" customWidth="1"/>
    <col min="12" max="12" width="7.7109375" style="4" customWidth="1"/>
    <col min="13" max="13" width="7.85546875" style="4" customWidth="1"/>
    <col min="14" max="14" width="8" style="4" customWidth="1"/>
    <col min="15" max="20" width="6.7109375" style="4" customWidth="1"/>
    <col min="21" max="21" width="7.5703125" style="4" customWidth="1"/>
    <col min="22" max="23" width="6.7109375" style="4" customWidth="1"/>
    <col min="24" max="24" width="7.5703125" style="4" customWidth="1"/>
    <col min="25" max="25" width="7.42578125" style="4" customWidth="1"/>
    <col min="26" max="26" width="7" style="4" customWidth="1"/>
    <col min="27" max="27" width="7.28515625" style="4" customWidth="1"/>
    <col min="28" max="28" width="7.7109375" style="4" customWidth="1"/>
    <col min="29" max="29" width="9.5703125" style="4" bestFit="1" customWidth="1"/>
    <col min="30" max="30" width="7.5703125" style="4" bestFit="1" customWidth="1"/>
    <col min="31" max="31" width="10.28515625" style="4" bestFit="1" customWidth="1"/>
    <col min="32" max="16384" width="9.140625" style="4"/>
  </cols>
  <sheetData>
    <row r="1" spans="1:31" ht="15.75" x14ac:dyDescent="0.25">
      <c r="A1" s="1" t="s">
        <v>0</v>
      </c>
      <c r="B1" s="2"/>
      <c r="C1" s="2"/>
      <c r="D1" s="2"/>
      <c r="E1" s="3"/>
      <c r="F1" s="3"/>
      <c r="G1" s="220" t="s">
        <v>1</v>
      </c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1" t="s">
        <v>2</v>
      </c>
      <c r="AA1" s="221"/>
      <c r="AB1" s="222"/>
    </row>
    <row r="2" spans="1:31" ht="21" customHeight="1" x14ac:dyDescent="0.25">
      <c r="A2" s="5" t="s">
        <v>3</v>
      </c>
      <c r="B2" s="6"/>
      <c r="C2" s="7"/>
      <c r="D2" s="6"/>
      <c r="E2" s="8"/>
      <c r="F2" s="6"/>
      <c r="G2" s="223" t="s">
        <v>4</v>
      </c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9"/>
      <c r="AA2" s="9"/>
      <c r="AB2" s="10"/>
    </row>
    <row r="3" spans="1:31" ht="19.5" customHeight="1" x14ac:dyDescent="0.25">
      <c r="A3" s="5" t="s">
        <v>5</v>
      </c>
      <c r="B3" s="8"/>
      <c r="C3" s="11"/>
      <c r="D3" s="8"/>
      <c r="E3" s="8"/>
      <c r="F3" s="6"/>
      <c r="G3" s="224" t="s">
        <v>6</v>
      </c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12"/>
      <c r="AA3" s="12"/>
      <c r="AB3" s="10"/>
    </row>
    <row r="4" spans="1:31" ht="15" customHeight="1" x14ac:dyDescent="0.25">
      <c r="A4" s="13" t="s">
        <v>7</v>
      </c>
      <c r="B4" s="8"/>
      <c r="C4" s="8"/>
      <c r="D4" s="8"/>
      <c r="E4" s="8"/>
      <c r="F4" s="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0"/>
    </row>
    <row r="5" spans="1:31" ht="15.75" x14ac:dyDescent="0.25">
      <c r="A5" s="13" t="s">
        <v>8</v>
      </c>
      <c r="B5" s="8"/>
      <c r="C5" s="8"/>
      <c r="D5" s="8"/>
      <c r="E5" s="8"/>
      <c r="F5" s="6"/>
      <c r="G5" s="6"/>
      <c r="H5" s="6"/>
      <c r="I5" s="14"/>
      <c r="J5" s="14"/>
      <c r="K5" s="15" t="s">
        <v>9</v>
      </c>
      <c r="L5" s="16"/>
      <c r="M5" s="16"/>
      <c r="N5" s="16"/>
      <c r="O5" s="14"/>
      <c r="P5" s="14"/>
      <c r="Q5" s="14"/>
      <c r="R5" s="14"/>
      <c r="S5" s="14"/>
      <c r="T5" s="14"/>
      <c r="U5" s="14"/>
      <c r="V5" s="225" t="s">
        <v>10</v>
      </c>
      <c r="W5" s="225"/>
      <c r="X5" s="226">
        <v>42767</v>
      </c>
      <c r="Y5" s="226"/>
      <c r="Z5" s="17" t="s">
        <v>11</v>
      </c>
      <c r="AA5" s="227">
        <v>42794</v>
      </c>
      <c r="AB5" s="228"/>
    </row>
    <row r="6" spans="1:31" ht="5.25" customHeight="1" thickBot="1" x14ac:dyDescent="0.3">
      <c r="A6" s="1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19"/>
    </row>
    <row r="7" spans="1:31" ht="29.25" customHeight="1" thickBot="1" x14ac:dyDescent="0.3">
      <c r="A7" s="190" t="s">
        <v>12</v>
      </c>
      <c r="B7" s="208" t="s">
        <v>13</v>
      </c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10"/>
      <c r="N7" s="208" t="s">
        <v>14</v>
      </c>
      <c r="O7" s="209"/>
      <c r="P7" s="209"/>
      <c r="Q7" s="209"/>
      <c r="R7" s="209"/>
      <c r="S7" s="209"/>
      <c r="T7" s="209"/>
      <c r="U7" s="209"/>
      <c r="V7" s="209"/>
      <c r="W7" s="209"/>
      <c r="X7" s="214" t="s">
        <v>15</v>
      </c>
      <c r="Y7" s="217" t="s">
        <v>16</v>
      </c>
      <c r="Z7" s="184" t="s">
        <v>17</v>
      </c>
      <c r="AA7" s="184" t="s">
        <v>18</v>
      </c>
      <c r="AB7" s="187" t="s">
        <v>19</v>
      </c>
    </row>
    <row r="8" spans="1:31" ht="16.5" customHeight="1" thickBot="1" x14ac:dyDescent="0.3">
      <c r="A8" s="191"/>
      <c r="B8" s="211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3"/>
      <c r="N8" s="190" t="s">
        <v>20</v>
      </c>
      <c r="O8" s="193" t="s">
        <v>21</v>
      </c>
      <c r="P8" s="194"/>
      <c r="Q8" s="194"/>
      <c r="R8" s="194"/>
      <c r="S8" s="194"/>
      <c r="T8" s="194"/>
      <c r="U8" s="194"/>
      <c r="V8" s="194"/>
      <c r="W8" s="195"/>
      <c r="X8" s="215"/>
      <c r="Y8" s="218"/>
      <c r="Z8" s="185"/>
      <c r="AA8" s="185"/>
      <c r="AB8" s="188"/>
    </row>
    <row r="9" spans="1:31" ht="32.25" customHeight="1" thickBot="1" x14ac:dyDescent="0.3">
      <c r="A9" s="191"/>
      <c r="B9" s="196" t="s">
        <v>22</v>
      </c>
      <c r="C9" s="198" t="s">
        <v>23</v>
      </c>
      <c r="D9" s="198" t="s">
        <v>24</v>
      </c>
      <c r="E9" s="198" t="s">
        <v>25</v>
      </c>
      <c r="F9" s="198" t="s">
        <v>26</v>
      </c>
      <c r="G9" s="198" t="s">
        <v>27</v>
      </c>
      <c r="H9" s="198" t="s">
        <v>28</v>
      </c>
      <c r="I9" s="198" t="s">
        <v>29</v>
      </c>
      <c r="J9" s="198" t="s">
        <v>30</v>
      </c>
      <c r="K9" s="198" t="s">
        <v>31</v>
      </c>
      <c r="L9" s="198" t="s">
        <v>32</v>
      </c>
      <c r="M9" s="200" t="s">
        <v>33</v>
      </c>
      <c r="N9" s="191"/>
      <c r="O9" s="202" t="s">
        <v>34</v>
      </c>
      <c r="P9" s="203"/>
      <c r="Q9" s="204"/>
      <c r="R9" s="205" t="s">
        <v>35</v>
      </c>
      <c r="S9" s="206"/>
      <c r="T9" s="207"/>
      <c r="U9" s="202" t="s">
        <v>36</v>
      </c>
      <c r="V9" s="203"/>
      <c r="W9" s="204"/>
      <c r="X9" s="215"/>
      <c r="Y9" s="218"/>
      <c r="Z9" s="185"/>
      <c r="AA9" s="185"/>
      <c r="AB9" s="188"/>
    </row>
    <row r="10" spans="1:31" ht="92.25" customHeight="1" thickBot="1" x14ac:dyDescent="0.3">
      <c r="A10" s="192"/>
      <c r="B10" s="197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201"/>
      <c r="N10" s="192"/>
      <c r="O10" s="20" t="s">
        <v>37</v>
      </c>
      <c r="P10" s="21" t="s">
        <v>38</v>
      </c>
      <c r="Q10" s="22" t="s">
        <v>39</v>
      </c>
      <c r="R10" s="23" t="s">
        <v>37</v>
      </c>
      <c r="S10" s="24" t="s">
        <v>38</v>
      </c>
      <c r="T10" s="25" t="s">
        <v>39</v>
      </c>
      <c r="U10" s="26" t="s">
        <v>37</v>
      </c>
      <c r="V10" s="24" t="s">
        <v>38</v>
      </c>
      <c r="W10" s="25" t="s">
        <v>39</v>
      </c>
      <c r="X10" s="216"/>
      <c r="Y10" s="219"/>
      <c r="Z10" s="186"/>
      <c r="AA10" s="186"/>
      <c r="AB10" s="189"/>
      <c r="AC10" s="4" t="s">
        <v>40</v>
      </c>
    </row>
    <row r="11" spans="1:31" s="29" customFormat="1" ht="14.25" x14ac:dyDescent="0.2">
      <c r="A11" s="27">
        <v>1</v>
      </c>
      <c r="B11" s="112">
        <v>96.691699999999997</v>
      </c>
      <c r="C11" s="113">
        <v>1.7039</v>
      </c>
      <c r="D11" s="113">
        <v>0.50270000000000004</v>
      </c>
      <c r="E11" s="113">
        <v>7.8299999999999995E-2</v>
      </c>
      <c r="F11" s="113">
        <v>7.6100000000000001E-2</v>
      </c>
      <c r="G11" s="113">
        <v>0</v>
      </c>
      <c r="H11" s="113">
        <v>1.34E-2</v>
      </c>
      <c r="I11" s="113">
        <v>9.1000000000000004E-3</v>
      </c>
      <c r="J11" s="113">
        <v>3.5000000000000001E-3</v>
      </c>
      <c r="K11" s="113">
        <v>7.1999999999999998E-3</v>
      </c>
      <c r="L11" s="113">
        <v>0.80179999999999996</v>
      </c>
      <c r="M11" s="114">
        <v>0.1123</v>
      </c>
      <c r="N11" s="115">
        <v>0.69279999999999997</v>
      </c>
      <c r="O11" s="116">
        <v>8115.2909143020925</v>
      </c>
      <c r="P11" s="117">
        <v>33.9771</v>
      </c>
      <c r="Q11" s="118">
        <f t="shared" ref="Q11:Q38" si="0">P11/3.6</f>
        <v>9.4380833333333332</v>
      </c>
      <c r="R11" s="119">
        <v>9001.5047291487535</v>
      </c>
      <c r="S11" s="117">
        <v>37.6875</v>
      </c>
      <c r="T11" s="120">
        <f t="shared" ref="T11:T38" si="1">S11/3.6</f>
        <v>10.46875</v>
      </c>
      <c r="U11" s="121">
        <v>11868.282780033436</v>
      </c>
      <c r="V11" s="122">
        <v>49.692500000000003</v>
      </c>
      <c r="W11" s="123">
        <f>V11/3.6</f>
        <v>13.803472222222222</v>
      </c>
      <c r="X11" s="124">
        <v>-14.9</v>
      </c>
      <c r="Y11" s="45"/>
      <c r="Z11" s="125"/>
      <c r="AA11" s="125"/>
      <c r="AB11" s="126"/>
      <c r="AC11" s="28"/>
      <c r="AD11" s="28"/>
      <c r="AE11" s="28"/>
    </row>
    <row r="12" spans="1:31" s="29" customFormat="1" ht="14.25" x14ac:dyDescent="0.2">
      <c r="A12" s="30">
        <v>2</v>
      </c>
      <c r="B12" s="127">
        <v>96.709299999999999</v>
      </c>
      <c r="C12" s="128">
        <v>1.6919</v>
      </c>
      <c r="D12" s="128">
        <v>0.50049999999999994</v>
      </c>
      <c r="E12" s="128">
        <v>7.7499999999999999E-2</v>
      </c>
      <c r="F12" s="128">
        <v>7.4700000000000003E-2</v>
      </c>
      <c r="G12" s="128">
        <v>0</v>
      </c>
      <c r="H12" s="128">
        <v>1.26E-2</v>
      </c>
      <c r="I12" s="128">
        <v>8.8999999999999999E-3</v>
      </c>
      <c r="J12" s="128">
        <v>3.3999999999999998E-3</v>
      </c>
      <c r="K12" s="128">
        <v>7.1999999999999998E-3</v>
      </c>
      <c r="L12" s="128">
        <v>0.80249999999999999</v>
      </c>
      <c r="M12" s="129">
        <v>0.1115</v>
      </c>
      <c r="N12" s="130">
        <v>0.69259999999999999</v>
      </c>
      <c r="O12" s="131">
        <v>8113.5712238463748</v>
      </c>
      <c r="P12" s="132">
        <v>33.969900000000003</v>
      </c>
      <c r="Q12" s="36">
        <f t="shared" si="0"/>
        <v>9.4360833333333343</v>
      </c>
      <c r="R12" s="133">
        <v>8999.6656157447233</v>
      </c>
      <c r="S12" s="132">
        <v>37.6798</v>
      </c>
      <c r="T12" s="37">
        <f t="shared" si="1"/>
        <v>10.466611111111112</v>
      </c>
      <c r="U12" s="134">
        <v>11867.303558633866</v>
      </c>
      <c r="V12" s="135">
        <v>49.688400000000001</v>
      </c>
      <c r="W12" s="33">
        <f>V12/3.6</f>
        <v>13.802333333333333</v>
      </c>
      <c r="X12" s="136">
        <v>-16</v>
      </c>
      <c r="Y12" s="41"/>
      <c r="Z12" s="46"/>
      <c r="AA12" s="46"/>
      <c r="AB12" s="137"/>
      <c r="AC12" s="28"/>
      <c r="AD12" s="28"/>
      <c r="AE12" s="28"/>
    </row>
    <row r="13" spans="1:31" s="43" customFormat="1" x14ac:dyDescent="0.25">
      <c r="A13" s="30">
        <v>3</v>
      </c>
      <c r="B13" s="138">
        <v>96.656400000000005</v>
      </c>
      <c r="C13" s="139">
        <v>1.7196</v>
      </c>
      <c r="D13" s="139">
        <v>0.50490000000000002</v>
      </c>
      <c r="E13" s="139">
        <v>7.8700000000000006E-2</v>
      </c>
      <c r="F13" s="139">
        <v>7.6100000000000001E-2</v>
      </c>
      <c r="G13" s="139">
        <v>1E-4</v>
      </c>
      <c r="H13" s="139">
        <v>1.3100000000000001E-2</v>
      </c>
      <c r="I13" s="139">
        <v>8.9999999999999993E-3</v>
      </c>
      <c r="J13" s="139">
        <v>3.7000000000000002E-3</v>
      </c>
      <c r="K13" s="139">
        <v>7.4999999999999997E-3</v>
      </c>
      <c r="L13" s="139">
        <v>0.81279999999999997</v>
      </c>
      <c r="M13" s="140">
        <v>0.11799999999999999</v>
      </c>
      <c r="N13" s="34">
        <v>0.69299999999999995</v>
      </c>
      <c r="O13" s="131">
        <v>8115.2431451227676</v>
      </c>
      <c r="P13" s="35">
        <v>33.976900000000001</v>
      </c>
      <c r="Q13" s="36">
        <f t="shared" si="0"/>
        <v>9.4380277777777781</v>
      </c>
      <c r="R13" s="133">
        <v>9001.409190790102</v>
      </c>
      <c r="S13" s="35">
        <v>37.687100000000001</v>
      </c>
      <c r="T13" s="37">
        <f t="shared" si="1"/>
        <v>10.468638888888888</v>
      </c>
      <c r="U13" s="38">
        <v>11866.037735849057</v>
      </c>
      <c r="V13" s="39">
        <v>49.683100000000003</v>
      </c>
      <c r="W13" s="33">
        <f>V13/3.6</f>
        <v>13.800861111111111</v>
      </c>
      <c r="X13" s="40">
        <v>-16.5</v>
      </c>
      <c r="Y13" s="41"/>
      <c r="Z13" s="46"/>
      <c r="AA13" s="46"/>
      <c r="AB13" s="137"/>
      <c r="AC13" s="42"/>
      <c r="AD13" s="42"/>
      <c r="AE13" s="42"/>
    </row>
    <row r="14" spans="1:31" s="29" customFormat="1" ht="14.25" x14ac:dyDescent="0.2">
      <c r="A14" s="30">
        <v>4</v>
      </c>
      <c r="B14" s="138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40"/>
      <c r="N14" s="34"/>
      <c r="O14" s="131">
        <v>8115.2431451227676</v>
      </c>
      <c r="P14" s="35">
        <v>33.976900000000001</v>
      </c>
      <c r="Q14" s="36">
        <f t="shared" si="0"/>
        <v>9.4380277777777781</v>
      </c>
      <c r="R14" s="133">
        <v>9001.409190790102</v>
      </c>
      <c r="S14" s="35">
        <v>37.687100000000001</v>
      </c>
      <c r="T14" s="37">
        <f t="shared" si="1"/>
        <v>10.468638888888888</v>
      </c>
      <c r="U14" s="38"/>
      <c r="V14" s="39"/>
      <c r="W14" s="33"/>
      <c r="X14" s="40"/>
      <c r="Y14" s="41"/>
      <c r="Z14" s="46"/>
      <c r="AA14" s="46"/>
      <c r="AB14" s="137"/>
      <c r="AC14" s="28"/>
      <c r="AD14" s="28"/>
      <c r="AE14" s="28"/>
    </row>
    <row r="15" spans="1:31" s="29" customFormat="1" ht="14.25" x14ac:dyDescent="0.2">
      <c r="A15" s="44">
        <v>5</v>
      </c>
      <c r="B15" s="141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3"/>
      <c r="N15" s="144"/>
      <c r="O15" s="131">
        <v>8115.2431451227676</v>
      </c>
      <c r="P15" s="145">
        <v>33.976900000000001</v>
      </c>
      <c r="Q15" s="146">
        <f t="shared" si="0"/>
        <v>9.4380277777777781</v>
      </c>
      <c r="R15" s="133">
        <v>9001.409190790102</v>
      </c>
      <c r="S15" s="145">
        <v>37.687100000000001</v>
      </c>
      <c r="T15" s="147">
        <f t="shared" si="1"/>
        <v>10.468638888888888</v>
      </c>
      <c r="U15" s="148"/>
      <c r="V15" s="149"/>
      <c r="W15" s="150"/>
      <c r="X15" s="151"/>
      <c r="Y15" s="45"/>
      <c r="Z15" s="125"/>
      <c r="AA15" s="125"/>
      <c r="AB15" s="126"/>
      <c r="AC15" s="28"/>
      <c r="AD15" s="28"/>
      <c r="AE15" s="28"/>
    </row>
    <row r="16" spans="1:31" s="29" customFormat="1" ht="14.25" x14ac:dyDescent="0.2">
      <c r="A16" s="30">
        <v>6</v>
      </c>
      <c r="B16" s="138">
        <v>96.604299999999995</v>
      </c>
      <c r="C16" s="139">
        <v>1.7272000000000001</v>
      </c>
      <c r="D16" s="139">
        <v>0.51590000000000003</v>
      </c>
      <c r="E16" s="139">
        <v>7.8899999999999998E-2</v>
      </c>
      <c r="F16" s="139">
        <v>7.7399999999999997E-2</v>
      </c>
      <c r="G16" s="139">
        <v>1.1000000000000001E-3</v>
      </c>
      <c r="H16" s="139">
        <v>1.35E-2</v>
      </c>
      <c r="I16" s="139">
        <v>9.5999999999999992E-3</v>
      </c>
      <c r="J16" s="139">
        <v>2E-3</v>
      </c>
      <c r="K16" s="139">
        <v>7.3000000000000001E-3</v>
      </c>
      <c r="L16" s="139">
        <v>0.84809999999999997</v>
      </c>
      <c r="M16" s="140">
        <v>0.1148</v>
      </c>
      <c r="N16" s="34">
        <v>0.69340000000000002</v>
      </c>
      <c r="O16" s="131">
        <v>8114.7415687398498</v>
      </c>
      <c r="P16" s="35">
        <v>33.974800000000002</v>
      </c>
      <c r="Q16" s="36">
        <f t="shared" si="0"/>
        <v>9.437444444444445</v>
      </c>
      <c r="R16" s="133">
        <v>9000.7881914588706</v>
      </c>
      <c r="S16" s="35">
        <v>37.6845</v>
      </c>
      <c r="T16" s="37">
        <f t="shared" si="1"/>
        <v>10.467916666666666</v>
      </c>
      <c r="U16" s="38">
        <v>11862.383568187246</v>
      </c>
      <c r="V16" s="39">
        <v>49.6678</v>
      </c>
      <c r="W16" s="33">
        <f>V16/3.6</f>
        <v>13.79661111111111</v>
      </c>
      <c r="X16" s="40">
        <v>-16.100000000000001</v>
      </c>
      <c r="Y16" s="41"/>
      <c r="Z16" s="46"/>
      <c r="AA16" s="46"/>
      <c r="AB16" s="137"/>
      <c r="AC16" s="28"/>
      <c r="AD16" s="28"/>
      <c r="AE16" s="28"/>
    </row>
    <row r="17" spans="1:31" s="29" customFormat="1" ht="14.25" x14ac:dyDescent="0.2">
      <c r="A17" s="44">
        <v>7</v>
      </c>
      <c r="B17" s="141">
        <v>96.622500000000002</v>
      </c>
      <c r="C17" s="142">
        <v>1.7296</v>
      </c>
      <c r="D17" s="142">
        <v>0.51680000000000004</v>
      </c>
      <c r="E17" s="142">
        <v>8.1799999999999998E-2</v>
      </c>
      <c r="F17" s="142">
        <v>7.9899999999999999E-2</v>
      </c>
      <c r="G17" s="142">
        <v>4.1853000000000001E-5</v>
      </c>
      <c r="H17" s="142">
        <v>1.2999999999999999E-2</v>
      </c>
      <c r="I17" s="142">
        <v>8.9999999999999993E-3</v>
      </c>
      <c r="J17" s="142">
        <v>2.3E-3</v>
      </c>
      <c r="K17" s="142">
        <v>7.4000000000000003E-3</v>
      </c>
      <c r="L17" s="142">
        <v>0.82750000000000001</v>
      </c>
      <c r="M17" s="143">
        <v>0.1103</v>
      </c>
      <c r="N17" s="144">
        <v>0.69330000000000003</v>
      </c>
      <c r="O17" s="131">
        <v>8117.5599503200556</v>
      </c>
      <c r="P17" s="145">
        <v>33.986600000000003</v>
      </c>
      <c r="Q17" s="146">
        <f t="shared" si="0"/>
        <v>9.440722222222222</v>
      </c>
      <c r="R17" s="133">
        <v>9003.8693035253655</v>
      </c>
      <c r="S17" s="145">
        <v>37.697400000000002</v>
      </c>
      <c r="T17" s="147">
        <f t="shared" si="1"/>
        <v>10.471500000000001</v>
      </c>
      <c r="U17" s="148">
        <v>11867.112491043707</v>
      </c>
      <c r="V17" s="149">
        <v>49.687600000000003</v>
      </c>
      <c r="W17" s="150">
        <f>V17/3.6</f>
        <v>13.802111111111111</v>
      </c>
      <c r="X17" s="151">
        <v>-16.899999999999999</v>
      </c>
      <c r="Y17" s="45"/>
      <c r="Z17" s="125"/>
      <c r="AA17" s="125"/>
      <c r="AB17" s="126"/>
      <c r="AC17" s="28"/>
      <c r="AD17" s="28"/>
      <c r="AE17" s="28"/>
    </row>
    <row r="18" spans="1:31" s="29" customFormat="1" ht="14.25" x14ac:dyDescent="0.2">
      <c r="A18" s="30">
        <v>8</v>
      </c>
      <c r="B18" s="127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9"/>
      <c r="N18" s="130"/>
      <c r="O18" s="131">
        <v>8117.5599503200556</v>
      </c>
      <c r="P18" s="35">
        <v>33.986600000000003</v>
      </c>
      <c r="Q18" s="36">
        <f t="shared" si="0"/>
        <v>9.440722222222222</v>
      </c>
      <c r="R18" s="133">
        <v>9003.8693035253655</v>
      </c>
      <c r="S18" s="35">
        <v>37.697400000000002</v>
      </c>
      <c r="T18" s="37">
        <f t="shared" si="1"/>
        <v>10.471500000000001</v>
      </c>
      <c r="U18" s="134"/>
      <c r="V18" s="135"/>
      <c r="W18" s="33"/>
      <c r="X18" s="40"/>
      <c r="Y18" s="41"/>
      <c r="Z18" s="46"/>
      <c r="AA18" s="46"/>
      <c r="AB18" s="137"/>
      <c r="AC18" s="28"/>
      <c r="AD18" s="28"/>
      <c r="AE18" s="28"/>
    </row>
    <row r="19" spans="1:31" s="43" customFormat="1" x14ac:dyDescent="0.25">
      <c r="A19" s="30">
        <v>9</v>
      </c>
      <c r="B19" s="127">
        <v>96.515699999999995</v>
      </c>
      <c r="C19" s="128">
        <v>1.7998000000000001</v>
      </c>
      <c r="D19" s="128">
        <v>0.5403</v>
      </c>
      <c r="E19" s="128">
        <v>8.4500000000000006E-2</v>
      </c>
      <c r="F19" s="128">
        <v>8.1799999999999998E-2</v>
      </c>
      <c r="G19" s="128">
        <v>0</v>
      </c>
      <c r="H19" s="128">
        <v>1.3899999999999999E-2</v>
      </c>
      <c r="I19" s="128">
        <v>9.7999999999999997E-3</v>
      </c>
      <c r="J19" s="128">
        <v>2.8999999999999998E-3</v>
      </c>
      <c r="K19" s="128">
        <v>7.7000000000000002E-3</v>
      </c>
      <c r="L19" s="128">
        <v>0.82540000000000002</v>
      </c>
      <c r="M19" s="129">
        <v>0.1181</v>
      </c>
      <c r="N19" s="130">
        <v>0.69420000000000004</v>
      </c>
      <c r="O19" s="131">
        <v>8125.8956721123532</v>
      </c>
      <c r="P19" s="132">
        <v>34.021500000000003</v>
      </c>
      <c r="Q19" s="36">
        <f t="shared" si="0"/>
        <v>9.4504166666666674</v>
      </c>
      <c r="R19" s="133">
        <v>9012.7782554695714</v>
      </c>
      <c r="S19" s="132">
        <v>37.734699999999997</v>
      </c>
      <c r="T19" s="37">
        <f t="shared" si="1"/>
        <v>10.48186111111111</v>
      </c>
      <c r="U19" s="134">
        <v>11871.029376641985</v>
      </c>
      <c r="V19" s="135">
        <v>49.704000000000001</v>
      </c>
      <c r="W19" s="33">
        <f>V19/3.6</f>
        <v>13.806666666666667</v>
      </c>
      <c r="X19" s="40">
        <v>-16</v>
      </c>
      <c r="Y19" s="41"/>
      <c r="Z19" s="46"/>
      <c r="AA19" s="46"/>
      <c r="AB19" s="137"/>
      <c r="AC19" s="42"/>
      <c r="AD19" s="42"/>
      <c r="AE19" s="42"/>
    </row>
    <row r="20" spans="1:31" s="43" customFormat="1" x14ac:dyDescent="0.25">
      <c r="A20" s="30">
        <v>10</v>
      </c>
      <c r="B20" s="47">
        <v>96.526600000000002</v>
      </c>
      <c r="C20" s="48">
        <v>1.7848999999999999</v>
      </c>
      <c r="D20" s="48">
        <v>0.52810000000000001</v>
      </c>
      <c r="E20" s="48">
        <v>8.2400000000000001E-2</v>
      </c>
      <c r="F20" s="48">
        <v>8.0500000000000002E-2</v>
      </c>
      <c r="G20" s="48">
        <v>0</v>
      </c>
      <c r="H20" s="48">
        <v>1.38E-2</v>
      </c>
      <c r="I20" s="48">
        <v>9.5999999999999992E-3</v>
      </c>
      <c r="J20" s="48">
        <v>3.3999999999999998E-3</v>
      </c>
      <c r="K20" s="48">
        <v>7.4000000000000003E-3</v>
      </c>
      <c r="L20" s="48">
        <v>0.84440000000000004</v>
      </c>
      <c r="M20" s="49">
        <v>0.11890000000000001</v>
      </c>
      <c r="N20" s="34">
        <v>0.69399999999999995</v>
      </c>
      <c r="O20" s="131">
        <v>8121.3098308971048</v>
      </c>
      <c r="P20" s="132">
        <v>34.002299999999998</v>
      </c>
      <c r="Q20" s="36">
        <f t="shared" si="0"/>
        <v>9.4450833333333328</v>
      </c>
      <c r="R20" s="133">
        <v>9007.8341454093825</v>
      </c>
      <c r="S20" s="132">
        <v>37.713999999999999</v>
      </c>
      <c r="T20" s="37">
        <f t="shared" si="1"/>
        <v>10.476111111111111</v>
      </c>
      <c r="U20" s="38">
        <v>11866.085502746597</v>
      </c>
      <c r="V20" s="39">
        <v>49.683300000000003</v>
      </c>
      <c r="W20" s="33">
        <f>V20/3.6</f>
        <v>13.800916666666668</v>
      </c>
      <c r="X20" s="40">
        <v>-18.5</v>
      </c>
      <c r="Y20" s="41"/>
      <c r="Z20" s="46"/>
      <c r="AA20" s="46"/>
      <c r="AB20" s="137"/>
      <c r="AC20" s="42"/>
      <c r="AD20" s="42"/>
      <c r="AE20" s="42"/>
    </row>
    <row r="21" spans="1:31" s="43" customFormat="1" x14ac:dyDescent="0.25">
      <c r="A21" s="30">
        <v>11</v>
      </c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34"/>
      <c r="O21" s="131">
        <v>8121.3098308971048</v>
      </c>
      <c r="P21" s="132">
        <v>34.002299999999998</v>
      </c>
      <c r="Q21" s="36">
        <f t="shared" si="0"/>
        <v>9.4450833333333328</v>
      </c>
      <c r="R21" s="133">
        <v>9007.8341454093825</v>
      </c>
      <c r="S21" s="132">
        <v>37.713999999999999</v>
      </c>
      <c r="T21" s="37">
        <f t="shared" si="1"/>
        <v>10.476111111111111</v>
      </c>
      <c r="U21" s="38"/>
      <c r="V21" s="39"/>
      <c r="W21" s="33"/>
      <c r="X21" s="40"/>
      <c r="Y21" s="41"/>
      <c r="Z21" s="46"/>
      <c r="AA21" s="46"/>
      <c r="AB21" s="137"/>
      <c r="AC21" s="42"/>
      <c r="AD21" s="42"/>
      <c r="AE21" s="42"/>
    </row>
    <row r="22" spans="1:31" s="43" customFormat="1" x14ac:dyDescent="0.25">
      <c r="A22" s="44">
        <v>12</v>
      </c>
      <c r="B22" s="152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4"/>
      <c r="N22" s="144"/>
      <c r="O22" s="131">
        <v>8121.3098308971048</v>
      </c>
      <c r="P22" s="155">
        <v>34.002299999999998</v>
      </c>
      <c r="Q22" s="146">
        <f t="shared" si="0"/>
        <v>9.4450833333333328</v>
      </c>
      <c r="R22" s="133">
        <v>9007.8341454093825</v>
      </c>
      <c r="S22" s="155">
        <v>37.713999999999999</v>
      </c>
      <c r="T22" s="147">
        <f t="shared" si="1"/>
        <v>10.476111111111111</v>
      </c>
      <c r="U22" s="148"/>
      <c r="V22" s="149"/>
      <c r="W22" s="150"/>
      <c r="X22" s="151"/>
      <c r="Y22" s="45"/>
      <c r="Z22" s="125"/>
      <c r="AA22" s="125"/>
      <c r="AB22" s="126"/>
      <c r="AC22" s="42"/>
      <c r="AD22" s="42"/>
      <c r="AE22" s="42"/>
    </row>
    <row r="23" spans="1:31" s="43" customFormat="1" x14ac:dyDescent="0.25">
      <c r="A23" s="30">
        <v>13</v>
      </c>
      <c r="B23" s="47" t="s">
        <v>83</v>
      </c>
      <c r="C23" s="48" t="s">
        <v>84</v>
      </c>
      <c r="D23" s="48" t="s">
        <v>85</v>
      </c>
      <c r="E23" s="48" t="s">
        <v>86</v>
      </c>
      <c r="F23" s="48" t="s">
        <v>87</v>
      </c>
      <c r="G23" s="48" t="s">
        <v>75</v>
      </c>
      <c r="H23" s="48" t="s">
        <v>88</v>
      </c>
      <c r="I23" s="48" t="s">
        <v>89</v>
      </c>
      <c r="J23" s="48" t="s">
        <v>90</v>
      </c>
      <c r="K23" s="48" t="s">
        <v>79</v>
      </c>
      <c r="L23" s="48" t="s">
        <v>91</v>
      </c>
      <c r="M23" s="49" t="s">
        <v>92</v>
      </c>
      <c r="N23" s="34" t="s">
        <v>65</v>
      </c>
      <c r="O23" s="131">
        <v>8114.6221457915362</v>
      </c>
      <c r="P23" s="132">
        <v>33.974299999999999</v>
      </c>
      <c r="Q23" s="36">
        <f t="shared" si="0"/>
        <v>9.4373055555555556</v>
      </c>
      <c r="R23" s="133">
        <v>9000.7881914588706</v>
      </c>
      <c r="S23" s="132">
        <v>37.6845</v>
      </c>
      <c r="T23" s="37">
        <f t="shared" si="1"/>
        <v>10.467916666666666</v>
      </c>
      <c r="U23" s="38">
        <v>11867.590160019106</v>
      </c>
      <c r="V23" s="39">
        <v>49.689599999999999</v>
      </c>
      <c r="W23" s="33">
        <f>V23/3.6</f>
        <v>13.802666666666665</v>
      </c>
      <c r="X23" s="40">
        <v>-18.5</v>
      </c>
      <c r="Y23" s="41"/>
      <c r="Z23" s="46"/>
      <c r="AA23" s="46"/>
      <c r="AB23" s="137"/>
      <c r="AC23" s="42"/>
      <c r="AD23" s="42"/>
      <c r="AE23" s="42"/>
    </row>
    <row r="24" spans="1:31" s="43" customFormat="1" x14ac:dyDescent="0.25">
      <c r="A24" s="44">
        <v>14</v>
      </c>
      <c r="B24" s="152" t="s">
        <v>93</v>
      </c>
      <c r="C24" s="153" t="s">
        <v>94</v>
      </c>
      <c r="D24" s="153" t="s">
        <v>95</v>
      </c>
      <c r="E24" s="153" t="s">
        <v>86</v>
      </c>
      <c r="F24" s="153" t="s">
        <v>96</v>
      </c>
      <c r="G24" s="153" t="s">
        <v>97</v>
      </c>
      <c r="H24" s="153" t="s">
        <v>74</v>
      </c>
      <c r="I24" s="153" t="s">
        <v>98</v>
      </c>
      <c r="J24" s="153" t="s">
        <v>80</v>
      </c>
      <c r="K24" s="153" t="s">
        <v>64</v>
      </c>
      <c r="L24" s="153" t="s">
        <v>99</v>
      </c>
      <c r="M24" s="154" t="s">
        <v>100</v>
      </c>
      <c r="N24" s="144" t="s">
        <v>73</v>
      </c>
      <c r="O24" s="131">
        <v>8117.5838349097157</v>
      </c>
      <c r="P24" s="155">
        <v>33.986699999999999</v>
      </c>
      <c r="Q24" s="146">
        <f t="shared" si="0"/>
        <v>9.4407499999999995</v>
      </c>
      <c r="R24" s="133">
        <v>9003.964841884017</v>
      </c>
      <c r="S24" s="155">
        <v>37.697800000000001</v>
      </c>
      <c r="T24" s="147">
        <f t="shared" si="1"/>
        <v>10.471611111111111</v>
      </c>
      <c r="U24" s="148">
        <v>11870.050155242416</v>
      </c>
      <c r="V24" s="149">
        <v>49.6999</v>
      </c>
      <c r="W24" s="150">
        <f>V24/3.6</f>
        <v>13.805527777777778</v>
      </c>
      <c r="X24" s="151">
        <v>-17.600000000000001</v>
      </c>
      <c r="Y24" s="45"/>
      <c r="Z24" s="125"/>
      <c r="AA24" s="125"/>
      <c r="AB24" s="126"/>
      <c r="AC24" s="42"/>
      <c r="AD24" s="42"/>
      <c r="AE24" s="42"/>
    </row>
    <row r="25" spans="1:31" s="43" customFormat="1" x14ac:dyDescent="0.25">
      <c r="A25" s="30">
        <v>15</v>
      </c>
      <c r="B25" s="47" t="s">
        <v>101</v>
      </c>
      <c r="C25" s="48" t="s">
        <v>102</v>
      </c>
      <c r="D25" s="48" t="s">
        <v>103</v>
      </c>
      <c r="E25" s="48" t="s">
        <v>104</v>
      </c>
      <c r="F25" s="48" t="s">
        <v>105</v>
      </c>
      <c r="G25" s="48">
        <v>0</v>
      </c>
      <c r="H25" s="48" t="s">
        <v>106</v>
      </c>
      <c r="I25" s="48" t="s">
        <v>71</v>
      </c>
      <c r="J25" s="48" t="s">
        <v>80</v>
      </c>
      <c r="K25" s="48" t="s">
        <v>76</v>
      </c>
      <c r="L25" s="48" t="s">
        <v>107</v>
      </c>
      <c r="M25" s="49" t="s">
        <v>108</v>
      </c>
      <c r="N25" s="34" t="s">
        <v>73</v>
      </c>
      <c r="O25" s="131">
        <v>8119.136333237796</v>
      </c>
      <c r="P25" s="132">
        <v>33.993200000000002</v>
      </c>
      <c r="Q25" s="36">
        <f t="shared" si="0"/>
        <v>9.4425555555555558</v>
      </c>
      <c r="R25" s="133">
        <v>9005.6606477500718</v>
      </c>
      <c r="S25" s="132">
        <v>37.704900000000002</v>
      </c>
      <c r="T25" s="37">
        <f t="shared" si="1"/>
        <v>10.473583333333334</v>
      </c>
      <c r="U25" s="38">
        <v>11871.793647002625</v>
      </c>
      <c r="V25" s="39">
        <v>49.7072</v>
      </c>
      <c r="W25" s="33">
        <f>V25/3.6</f>
        <v>13.807555555555556</v>
      </c>
      <c r="X25" s="40">
        <v>-15.3</v>
      </c>
      <c r="Y25" s="41"/>
      <c r="Z25" s="46"/>
      <c r="AA25" s="46"/>
      <c r="AB25" s="137"/>
      <c r="AC25" s="42"/>
      <c r="AD25" s="42"/>
      <c r="AE25" s="42"/>
    </row>
    <row r="26" spans="1:31" s="43" customFormat="1" x14ac:dyDescent="0.25">
      <c r="A26" s="30">
        <v>16</v>
      </c>
      <c r="B26" s="47" t="s">
        <v>109</v>
      </c>
      <c r="C26" s="48" t="s">
        <v>110</v>
      </c>
      <c r="D26" s="48" t="s">
        <v>111</v>
      </c>
      <c r="E26" s="48" t="s">
        <v>112</v>
      </c>
      <c r="F26" s="48" t="s">
        <v>113</v>
      </c>
      <c r="G26" s="48" t="s">
        <v>114</v>
      </c>
      <c r="H26" s="48" t="s">
        <v>115</v>
      </c>
      <c r="I26" s="48" t="s">
        <v>116</v>
      </c>
      <c r="J26" s="48" t="s">
        <v>117</v>
      </c>
      <c r="K26" s="48" t="s">
        <v>79</v>
      </c>
      <c r="L26" s="48" t="s">
        <v>118</v>
      </c>
      <c r="M26" s="49" t="s">
        <v>119</v>
      </c>
      <c r="N26" s="34" t="s">
        <v>120</v>
      </c>
      <c r="O26" s="131">
        <v>8118.7541798031907</v>
      </c>
      <c r="P26" s="35">
        <v>33.991599999999998</v>
      </c>
      <c r="Q26" s="36">
        <f t="shared" si="0"/>
        <v>9.4421111111111102</v>
      </c>
      <c r="R26" s="133">
        <v>9005.2068405464797</v>
      </c>
      <c r="S26" s="35">
        <v>37.703000000000003</v>
      </c>
      <c r="T26" s="37">
        <f t="shared" si="1"/>
        <v>10.473055555555556</v>
      </c>
      <c r="U26" s="38">
        <v>11869.668020062098</v>
      </c>
      <c r="V26" s="39">
        <v>49.698300000000003</v>
      </c>
      <c r="W26" s="33">
        <f>V26/3.6</f>
        <v>13.805083333333334</v>
      </c>
      <c r="X26" s="40">
        <v>-16.600000000000001</v>
      </c>
      <c r="Y26" s="41"/>
      <c r="Z26" s="46"/>
      <c r="AA26" s="46"/>
      <c r="AB26" s="137"/>
      <c r="AC26" s="42"/>
      <c r="AD26" s="42"/>
      <c r="AE26" s="42"/>
    </row>
    <row r="27" spans="1:31" s="43" customFormat="1" x14ac:dyDescent="0.25">
      <c r="A27" s="30">
        <v>17</v>
      </c>
      <c r="B27" s="47" t="s">
        <v>121</v>
      </c>
      <c r="C27" s="48" t="s">
        <v>122</v>
      </c>
      <c r="D27" s="48" t="s">
        <v>78</v>
      </c>
      <c r="E27" s="48" t="s">
        <v>123</v>
      </c>
      <c r="F27" s="48" t="s">
        <v>124</v>
      </c>
      <c r="G27" s="48" t="s">
        <v>125</v>
      </c>
      <c r="H27" s="48" t="s">
        <v>126</v>
      </c>
      <c r="I27" s="48" t="s">
        <v>98</v>
      </c>
      <c r="J27" s="48" t="s">
        <v>127</v>
      </c>
      <c r="K27" s="48" t="s">
        <v>79</v>
      </c>
      <c r="L27" s="48" t="s">
        <v>128</v>
      </c>
      <c r="M27" s="49" t="s">
        <v>129</v>
      </c>
      <c r="N27" s="34" t="s">
        <v>77</v>
      </c>
      <c r="O27" s="131">
        <v>8121.0471004108149</v>
      </c>
      <c r="P27" s="35">
        <v>34.001199999999997</v>
      </c>
      <c r="Q27" s="36">
        <f t="shared" si="0"/>
        <v>9.4447777777777766</v>
      </c>
      <c r="R27" s="133">
        <v>9007.6669532817414</v>
      </c>
      <c r="S27" s="35">
        <v>37.713299999999997</v>
      </c>
      <c r="T27" s="37">
        <f t="shared" si="1"/>
        <v>10.475916666666665</v>
      </c>
      <c r="U27" s="38">
        <v>11870.981609744447</v>
      </c>
      <c r="V27" s="39">
        <v>49.703800000000001</v>
      </c>
      <c r="W27" s="33">
        <f>V27/3.6</f>
        <v>13.806611111111112</v>
      </c>
      <c r="X27" s="40">
        <v>-18.3</v>
      </c>
      <c r="Y27" s="41"/>
      <c r="Z27" s="46"/>
      <c r="AA27" s="46"/>
      <c r="AB27" s="137"/>
      <c r="AC27" s="42"/>
      <c r="AD27" s="42"/>
      <c r="AE27" s="42"/>
    </row>
    <row r="28" spans="1:31" s="43" customFormat="1" x14ac:dyDescent="0.25">
      <c r="A28" s="30">
        <v>18</v>
      </c>
      <c r="B28" s="47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34"/>
      <c r="O28" s="131">
        <v>8121.0471004108149</v>
      </c>
      <c r="P28" s="35">
        <v>34.001199999999997</v>
      </c>
      <c r="Q28" s="36">
        <f t="shared" si="0"/>
        <v>9.4447777777777766</v>
      </c>
      <c r="R28" s="133">
        <v>9007.6669532817414</v>
      </c>
      <c r="S28" s="35">
        <v>37.713299999999997</v>
      </c>
      <c r="T28" s="37">
        <f t="shared" si="1"/>
        <v>10.475916666666665</v>
      </c>
      <c r="U28" s="38"/>
      <c r="V28" s="39"/>
      <c r="W28" s="33"/>
      <c r="X28" s="40"/>
      <c r="Y28" s="41"/>
      <c r="Z28" s="46"/>
      <c r="AA28" s="46"/>
      <c r="AB28" s="137"/>
      <c r="AC28" s="42"/>
      <c r="AD28" s="42"/>
      <c r="AE28" s="42"/>
    </row>
    <row r="29" spans="1:31" s="43" customFormat="1" x14ac:dyDescent="0.25">
      <c r="A29" s="44">
        <v>19</v>
      </c>
      <c r="B29" s="152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4"/>
      <c r="N29" s="144"/>
      <c r="O29" s="131">
        <v>8121.0471004108149</v>
      </c>
      <c r="P29" s="145">
        <v>34.001199999999997</v>
      </c>
      <c r="Q29" s="146">
        <f t="shared" si="0"/>
        <v>9.4447777777777766</v>
      </c>
      <c r="R29" s="133">
        <v>9007.6669532817414</v>
      </c>
      <c r="S29" s="145">
        <v>37.713299999999997</v>
      </c>
      <c r="T29" s="147">
        <f t="shared" si="1"/>
        <v>10.475916666666665</v>
      </c>
      <c r="U29" s="148"/>
      <c r="V29" s="149"/>
      <c r="W29" s="150"/>
      <c r="X29" s="151"/>
      <c r="Y29" s="45"/>
      <c r="Z29" s="125"/>
      <c r="AA29" s="125"/>
      <c r="AB29" s="126"/>
      <c r="AC29" s="42"/>
      <c r="AD29" s="42"/>
      <c r="AE29" s="42"/>
    </row>
    <row r="30" spans="1:31" s="43" customFormat="1" x14ac:dyDescent="0.25">
      <c r="A30" s="30">
        <v>20</v>
      </c>
      <c r="B30" s="47" t="s">
        <v>130</v>
      </c>
      <c r="C30" s="48" t="s">
        <v>131</v>
      </c>
      <c r="D30" s="48" t="s">
        <v>132</v>
      </c>
      <c r="E30" s="48" t="s">
        <v>133</v>
      </c>
      <c r="F30" s="48" t="s">
        <v>134</v>
      </c>
      <c r="G30" s="48" t="s">
        <v>135</v>
      </c>
      <c r="H30" s="48" t="s">
        <v>136</v>
      </c>
      <c r="I30" s="48" t="s">
        <v>66</v>
      </c>
      <c r="J30" s="48" t="s">
        <v>75</v>
      </c>
      <c r="K30" s="48" t="s">
        <v>79</v>
      </c>
      <c r="L30" s="48" t="s">
        <v>137</v>
      </c>
      <c r="M30" s="49" t="s">
        <v>67</v>
      </c>
      <c r="N30" s="34" t="s">
        <v>138</v>
      </c>
      <c r="O30" s="131">
        <v>8109.4153052450565</v>
      </c>
      <c r="P30" s="35">
        <v>33.952500000000001</v>
      </c>
      <c r="Q30" s="36">
        <f t="shared" si="0"/>
        <v>9.4312500000000004</v>
      </c>
      <c r="R30" s="133">
        <v>8995.1514282984626</v>
      </c>
      <c r="S30" s="35">
        <v>37.660899999999998</v>
      </c>
      <c r="T30" s="37">
        <f t="shared" si="1"/>
        <v>10.46136111111111</v>
      </c>
      <c r="U30" s="38">
        <v>11862.025316455696</v>
      </c>
      <c r="V30" s="39">
        <v>49.6663</v>
      </c>
      <c r="W30" s="33">
        <f>V30/3.6</f>
        <v>13.796194444444444</v>
      </c>
      <c r="X30" s="40">
        <v>-17.600000000000001</v>
      </c>
      <c r="Y30" s="41"/>
      <c r="Z30" s="46"/>
      <c r="AA30" s="46"/>
      <c r="AB30" s="137"/>
      <c r="AC30" s="42"/>
      <c r="AD30" s="42"/>
      <c r="AE30" s="42"/>
    </row>
    <row r="31" spans="1:31" s="43" customFormat="1" x14ac:dyDescent="0.25">
      <c r="A31" s="44">
        <v>21</v>
      </c>
      <c r="B31" s="152" t="s">
        <v>139</v>
      </c>
      <c r="C31" s="153" t="s">
        <v>140</v>
      </c>
      <c r="D31" s="153" t="s">
        <v>141</v>
      </c>
      <c r="E31" s="153" t="s">
        <v>142</v>
      </c>
      <c r="F31" s="153" t="s">
        <v>143</v>
      </c>
      <c r="G31" s="153" t="s">
        <v>69</v>
      </c>
      <c r="H31" s="153" t="s">
        <v>144</v>
      </c>
      <c r="I31" s="153" t="s">
        <v>145</v>
      </c>
      <c r="J31" s="153" t="s">
        <v>146</v>
      </c>
      <c r="K31" s="153" t="s">
        <v>79</v>
      </c>
      <c r="L31" s="153" t="s">
        <v>147</v>
      </c>
      <c r="M31" s="154" t="s">
        <v>148</v>
      </c>
      <c r="N31" s="144" t="s">
        <v>138</v>
      </c>
      <c r="O31" s="131">
        <v>8110.3468042419036</v>
      </c>
      <c r="P31" s="145">
        <v>33.956400000000002</v>
      </c>
      <c r="Q31" s="146">
        <f t="shared" si="0"/>
        <v>9.4323333333333341</v>
      </c>
      <c r="R31" s="133">
        <v>8996.1784656539603</v>
      </c>
      <c r="S31" s="145">
        <v>37.665199999999999</v>
      </c>
      <c r="T31" s="147">
        <f t="shared" si="1"/>
        <v>10.462555555555555</v>
      </c>
      <c r="U31" s="148">
        <v>11863.816575113446</v>
      </c>
      <c r="V31" s="149">
        <v>49.6738</v>
      </c>
      <c r="W31" s="150">
        <f>V31/3.6</f>
        <v>13.798277777777777</v>
      </c>
      <c r="X31" s="151">
        <v>-15.8</v>
      </c>
      <c r="Y31" s="45"/>
      <c r="Z31" s="125"/>
      <c r="AA31" s="125"/>
      <c r="AB31" s="126"/>
      <c r="AC31" s="42"/>
      <c r="AD31" s="42"/>
      <c r="AE31" s="42"/>
    </row>
    <row r="32" spans="1:31" s="43" customFormat="1" x14ac:dyDescent="0.25">
      <c r="A32" s="30">
        <v>22</v>
      </c>
      <c r="B32" s="47" t="s">
        <v>149</v>
      </c>
      <c r="C32" s="48" t="s">
        <v>150</v>
      </c>
      <c r="D32" s="48" t="s">
        <v>151</v>
      </c>
      <c r="E32" s="48" t="s">
        <v>152</v>
      </c>
      <c r="F32" s="48" t="s">
        <v>153</v>
      </c>
      <c r="G32" s="48" t="s">
        <v>154</v>
      </c>
      <c r="H32" s="48" t="s">
        <v>155</v>
      </c>
      <c r="I32" s="48" t="s">
        <v>72</v>
      </c>
      <c r="J32" s="48" t="s">
        <v>156</v>
      </c>
      <c r="K32" s="48" t="s">
        <v>64</v>
      </c>
      <c r="L32" s="48" t="s">
        <v>157</v>
      </c>
      <c r="M32" s="49" t="s">
        <v>158</v>
      </c>
      <c r="N32" s="34" t="s">
        <v>68</v>
      </c>
      <c r="O32" s="131">
        <v>8110.49011177988</v>
      </c>
      <c r="P32" s="35">
        <v>33.957000000000001</v>
      </c>
      <c r="Q32" s="36">
        <f t="shared" si="0"/>
        <v>9.4324999999999992</v>
      </c>
      <c r="R32" s="133">
        <v>8996.3217731919358</v>
      </c>
      <c r="S32" s="35">
        <v>37.665799999999997</v>
      </c>
      <c r="T32" s="37">
        <f t="shared" si="1"/>
        <v>10.46272222222222</v>
      </c>
      <c r="U32" s="38">
        <v>11863.100071650346</v>
      </c>
      <c r="V32" s="39">
        <v>49.6708</v>
      </c>
      <c r="W32" s="33">
        <f>V32/3.6</f>
        <v>13.797444444444444</v>
      </c>
      <c r="X32" s="40">
        <v>-15.5</v>
      </c>
      <c r="Y32" s="41"/>
      <c r="Z32" s="128"/>
      <c r="AA32" s="128"/>
      <c r="AB32" s="156"/>
      <c r="AC32" s="42"/>
      <c r="AD32" s="42"/>
      <c r="AE32" s="42"/>
    </row>
    <row r="33" spans="1:31" s="43" customFormat="1" x14ac:dyDescent="0.25">
      <c r="A33" s="30">
        <v>23</v>
      </c>
      <c r="B33" s="47" t="s">
        <v>159</v>
      </c>
      <c r="C33" s="48" t="s">
        <v>160</v>
      </c>
      <c r="D33" s="48" t="s">
        <v>161</v>
      </c>
      <c r="E33" s="48" t="s">
        <v>162</v>
      </c>
      <c r="F33" s="48" t="s">
        <v>163</v>
      </c>
      <c r="G33" s="48" t="s">
        <v>154</v>
      </c>
      <c r="H33" s="48" t="s">
        <v>164</v>
      </c>
      <c r="I33" s="48" t="s">
        <v>81</v>
      </c>
      <c r="J33" s="48" t="s">
        <v>165</v>
      </c>
      <c r="K33" s="48" t="s">
        <v>76</v>
      </c>
      <c r="L33" s="48" t="s">
        <v>166</v>
      </c>
      <c r="M33" s="49" t="s">
        <v>167</v>
      </c>
      <c r="N33" s="34" t="s">
        <v>168</v>
      </c>
      <c r="O33" s="131">
        <v>8108.5315754275334</v>
      </c>
      <c r="P33" s="35">
        <v>33.948799999999999</v>
      </c>
      <c r="Q33" s="36">
        <f t="shared" si="0"/>
        <v>9.4302222222222216</v>
      </c>
      <c r="R33" s="133">
        <v>8994.2438138912767</v>
      </c>
      <c r="S33" s="35">
        <v>37.6571</v>
      </c>
      <c r="T33" s="37">
        <f t="shared" si="1"/>
        <v>10.460305555555555</v>
      </c>
      <c r="U33" s="38">
        <v>11863.315022689276</v>
      </c>
      <c r="V33" s="39">
        <v>49.671700000000001</v>
      </c>
      <c r="W33" s="33">
        <f>V33/3.6</f>
        <v>13.797694444444444</v>
      </c>
      <c r="X33" s="40">
        <v>-16.8</v>
      </c>
      <c r="Y33" s="41"/>
      <c r="Z33" s="46"/>
      <c r="AA33" s="46"/>
      <c r="AB33" s="137"/>
      <c r="AC33" s="42"/>
      <c r="AD33" s="42"/>
      <c r="AE33" s="42"/>
    </row>
    <row r="34" spans="1:31" s="43" customFormat="1" x14ac:dyDescent="0.25">
      <c r="A34" s="30">
        <v>24</v>
      </c>
      <c r="B34" s="47" t="s">
        <v>169</v>
      </c>
      <c r="C34" s="48" t="s">
        <v>170</v>
      </c>
      <c r="D34" s="48" t="s">
        <v>171</v>
      </c>
      <c r="E34" s="48" t="s">
        <v>172</v>
      </c>
      <c r="F34" s="48" t="s">
        <v>173</v>
      </c>
      <c r="G34" s="48" t="s">
        <v>154</v>
      </c>
      <c r="H34" s="48" t="s">
        <v>174</v>
      </c>
      <c r="I34" s="48" t="s">
        <v>66</v>
      </c>
      <c r="J34" s="48" t="s">
        <v>175</v>
      </c>
      <c r="K34" s="48" t="s">
        <v>76</v>
      </c>
      <c r="L34" s="48" t="s">
        <v>176</v>
      </c>
      <c r="M34" s="49" t="s">
        <v>177</v>
      </c>
      <c r="N34" s="34" t="s">
        <v>68</v>
      </c>
      <c r="O34" s="131">
        <v>8111.3499570077383</v>
      </c>
      <c r="P34" s="35">
        <v>33.960599999999999</v>
      </c>
      <c r="Q34" s="36">
        <f t="shared" si="0"/>
        <v>9.4335000000000004</v>
      </c>
      <c r="R34" s="133">
        <v>8997.2293875991236</v>
      </c>
      <c r="S34" s="35">
        <v>37.669600000000003</v>
      </c>
      <c r="T34" s="37">
        <f t="shared" si="1"/>
        <v>10.463777777777779</v>
      </c>
      <c r="U34" s="38">
        <v>11864.031526152377</v>
      </c>
      <c r="V34" s="39">
        <v>49.674700000000001</v>
      </c>
      <c r="W34" s="33">
        <f>V34/3.6</f>
        <v>13.798527777777778</v>
      </c>
      <c r="X34" s="40">
        <v>-16.5</v>
      </c>
      <c r="Y34" s="41"/>
      <c r="Z34" s="46"/>
      <c r="AA34" s="46"/>
      <c r="AB34" s="137"/>
      <c r="AC34" s="42"/>
      <c r="AD34" s="42"/>
      <c r="AE34" s="42"/>
    </row>
    <row r="35" spans="1:31" s="43" customFormat="1" x14ac:dyDescent="0.25">
      <c r="A35" s="30">
        <v>25</v>
      </c>
      <c r="B35" s="47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34"/>
      <c r="O35" s="131">
        <v>8111.3499570077383</v>
      </c>
      <c r="P35" s="35">
        <v>33.960599999999999</v>
      </c>
      <c r="Q35" s="36">
        <f t="shared" si="0"/>
        <v>9.4335000000000004</v>
      </c>
      <c r="R35" s="133">
        <v>8997.2293875991236</v>
      </c>
      <c r="S35" s="35">
        <v>37.669600000000003</v>
      </c>
      <c r="T35" s="37">
        <f t="shared" si="1"/>
        <v>10.463777777777779</v>
      </c>
      <c r="U35" s="38"/>
      <c r="V35" s="39"/>
      <c r="W35" s="33"/>
      <c r="X35" s="40"/>
      <c r="Y35" s="41"/>
      <c r="Z35" s="128"/>
      <c r="AA35" s="128"/>
      <c r="AB35" s="156"/>
      <c r="AC35" s="42"/>
      <c r="AD35" s="42"/>
      <c r="AE35" s="42"/>
    </row>
    <row r="36" spans="1:31" s="43" customFormat="1" x14ac:dyDescent="0.25">
      <c r="A36" s="44">
        <v>26</v>
      </c>
      <c r="B36" s="152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4"/>
      <c r="N36" s="144"/>
      <c r="O36" s="131">
        <v>8111.3499570077383</v>
      </c>
      <c r="P36" s="145">
        <v>33.960599999999999</v>
      </c>
      <c r="Q36" s="146">
        <f t="shared" si="0"/>
        <v>9.4335000000000004</v>
      </c>
      <c r="R36" s="133">
        <v>8997.2293875991236</v>
      </c>
      <c r="S36" s="145">
        <v>37.669600000000003</v>
      </c>
      <c r="T36" s="147">
        <f>S36/3.6</f>
        <v>10.463777777777779</v>
      </c>
      <c r="U36" s="148"/>
      <c r="V36" s="149"/>
      <c r="W36" s="150"/>
      <c r="X36" s="151"/>
      <c r="Y36" s="45"/>
      <c r="Z36" s="125"/>
      <c r="AA36" s="125"/>
      <c r="AB36" s="126"/>
      <c r="AC36" s="42"/>
      <c r="AD36" s="42"/>
      <c r="AE36" s="42"/>
    </row>
    <row r="37" spans="1:31" s="43" customFormat="1" x14ac:dyDescent="0.25">
      <c r="A37" s="30">
        <v>27</v>
      </c>
      <c r="B37" s="47" t="s">
        <v>178</v>
      </c>
      <c r="C37" s="48" t="s">
        <v>179</v>
      </c>
      <c r="D37" s="48" t="s">
        <v>180</v>
      </c>
      <c r="E37" s="48" t="s">
        <v>181</v>
      </c>
      <c r="F37" s="48" t="s">
        <v>182</v>
      </c>
      <c r="G37" s="48" t="s">
        <v>183</v>
      </c>
      <c r="H37" s="48" t="s">
        <v>70</v>
      </c>
      <c r="I37" s="48" t="s">
        <v>63</v>
      </c>
      <c r="J37" s="48" t="s">
        <v>90</v>
      </c>
      <c r="K37" s="48" t="s">
        <v>145</v>
      </c>
      <c r="L37" s="48" t="s">
        <v>184</v>
      </c>
      <c r="M37" s="49" t="s">
        <v>185</v>
      </c>
      <c r="N37" s="34" t="s">
        <v>77</v>
      </c>
      <c r="O37" s="131">
        <v>8123.8177128116931</v>
      </c>
      <c r="P37" s="35">
        <v>34.012799999999999</v>
      </c>
      <c r="Q37" s="36">
        <f t="shared" si="0"/>
        <v>9.4479999999999986</v>
      </c>
      <c r="R37" s="133">
        <v>9010.7002961689122</v>
      </c>
      <c r="S37" s="35">
        <v>37.725999999999999</v>
      </c>
      <c r="T37" s="37">
        <f t="shared" si="1"/>
        <v>10.479444444444445</v>
      </c>
      <c r="U37" s="38">
        <v>11875.495581561978</v>
      </c>
      <c r="V37" s="39">
        <v>49.722700000000003</v>
      </c>
      <c r="W37" s="33">
        <f>V37/3.6</f>
        <v>13.811861111111112</v>
      </c>
      <c r="X37" s="40">
        <v>-15.6</v>
      </c>
      <c r="Y37" s="41"/>
      <c r="Z37" s="128">
        <v>0</v>
      </c>
      <c r="AA37" s="128">
        <v>0</v>
      </c>
      <c r="AB37" s="156">
        <v>0</v>
      </c>
      <c r="AC37" s="42"/>
      <c r="AD37" s="42"/>
      <c r="AE37" s="42"/>
    </row>
    <row r="38" spans="1:31" s="43" customFormat="1" x14ac:dyDescent="0.25">
      <c r="A38" s="44">
        <v>28</v>
      </c>
      <c r="B38" s="152" t="s">
        <v>186</v>
      </c>
      <c r="C38" s="153" t="s">
        <v>187</v>
      </c>
      <c r="D38" s="153" t="s">
        <v>188</v>
      </c>
      <c r="E38" s="153" t="s">
        <v>82</v>
      </c>
      <c r="F38" s="153" t="s">
        <v>112</v>
      </c>
      <c r="G38" s="153" t="s">
        <v>125</v>
      </c>
      <c r="H38" s="153" t="s">
        <v>62</v>
      </c>
      <c r="I38" s="153" t="s">
        <v>63</v>
      </c>
      <c r="J38" s="153" t="s">
        <v>189</v>
      </c>
      <c r="K38" s="153" t="s">
        <v>190</v>
      </c>
      <c r="L38" s="153" t="s">
        <v>191</v>
      </c>
      <c r="M38" s="154" t="s">
        <v>192</v>
      </c>
      <c r="N38" s="144" t="s">
        <v>193</v>
      </c>
      <c r="O38" s="131">
        <v>8127.1615553644797</v>
      </c>
      <c r="P38" s="145">
        <v>34.026800000000001</v>
      </c>
      <c r="Q38" s="146">
        <f t="shared" si="0"/>
        <v>9.4518888888888899</v>
      </c>
      <c r="R38" s="133">
        <v>9014.2829846183249</v>
      </c>
      <c r="S38" s="145">
        <v>37.741</v>
      </c>
      <c r="T38" s="147">
        <f t="shared" si="1"/>
        <v>10.483611111111111</v>
      </c>
      <c r="U38" s="148">
        <v>11877.477907809887</v>
      </c>
      <c r="V38" s="149">
        <v>49.731000000000002</v>
      </c>
      <c r="W38" s="150">
        <f>V38/3.6</f>
        <v>13.814166666666667</v>
      </c>
      <c r="X38" s="151">
        <v>-14.7</v>
      </c>
      <c r="Y38" s="45"/>
      <c r="Z38" s="125"/>
      <c r="AA38" s="125"/>
      <c r="AB38" s="126"/>
      <c r="AC38" s="42"/>
      <c r="AD38" s="42"/>
      <c r="AE38" s="42"/>
    </row>
    <row r="39" spans="1:31" s="43" customFormat="1" x14ac:dyDescent="0.25">
      <c r="A39" s="30">
        <v>29</v>
      </c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34"/>
      <c r="O39" s="131"/>
      <c r="P39" s="35"/>
      <c r="Q39" s="36"/>
      <c r="R39" s="133"/>
      <c r="S39" s="35"/>
      <c r="T39" s="37"/>
      <c r="U39" s="38"/>
      <c r="V39" s="39"/>
      <c r="W39" s="33"/>
      <c r="X39" s="40"/>
      <c r="Y39" s="41"/>
      <c r="Z39" s="46"/>
      <c r="AA39" s="46"/>
      <c r="AB39" s="137"/>
      <c r="AC39" s="42"/>
      <c r="AD39" s="42"/>
      <c r="AE39" s="42"/>
    </row>
    <row r="40" spans="1:31" s="43" customFormat="1" x14ac:dyDescent="0.25">
      <c r="A40" s="50">
        <v>30</v>
      </c>
      <c r="B40" s="51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3"/>
      <c r="N40" s="54"/>
      <c r="O40" s="31"/>
      <c r="P40" s="55"/>
      <c r="Q40" s="56"/>
      <c r="R40" s="32"/>
      <c r="S40" s="55"/>
      <c r="T40" s="57"/>
      <c r="U40" s="58"/>
      <c r="V40" s="59"/>
      <c r="W40" s="60"/>
      <c r="X40" s="61"/>
      <c r="Y40" s="62"/>
      <c r="Z40" s="63"/>
      <c r="AA40" s="63"/>
      <c r="AB40" s="64"/>
      <c r="AC40" s="42"/>
      <c r="AD40" s="42"/>
      <c r="AE40" s="42"/>
    </row>
    <row r="41" spans="1:31" s="43" customFormat="1" ht="15.75" thickBot="1" x14ac:dyDescent="0.3">
      <c r="A41" s="65">
        <v>31</v>
      </c>
      <c r="B41" s="66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8"/>
      <c r="N41" s="69"/>
      <c r="O41" s="70"/>
      <c r="P41" s="71"/>
      <c r="Q41" s="72"/>
      <c r="R41" s="73"/>
      <c r="S41" s="71"/>
      <c r="T41" s="74"/>
      <c r="U41" s="75"/>
      <c r="V41" s="76"/>
      <c r="W41" s="77"/>
      <c r="X41" s="78"/>
      <c r="Y41" s="79"/>
      <c r="Z41" s="80"/>
      <c r="AA41" s="80"/>
      <c r="AB41" s="81"/>
      <c r="AC41" s="42"/>
      <c r="AD41" s="42"/>
      <c r="AE41" s="42"/>
    </row>
    <row r="42" spans="1:31" ht="15" customHeight="1" thickBot="1" x14ac:dyDescent="0.3">
      <c r="A42" s="178" t="s">
        <v>41</v>
      </c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80"/>
      <c r="O42" s="181">
        <f>AVERAGEA(O11,O41)</f>
        <v>8115.2909143020925</v>
      </c>
      <c r="P42" s="163">
        <f>AVERAGEA(P11,P41)</f>
        <v>33.9771</v>
      </c>
      <c r="Q42" s="165">
        <f t="shared" ref="Q42:Q43" si="2">P42/3.6</f>
        <v>9.4380833333333332</v>
      </c>
      <c r="R42" s="183">
        <f>додаток!$I$7</f>
        <v>9003.3429773688895</v>
      </c>
      <c r="S42" s="163">
        <f>додаток!$I$6</f>
        <v>37.6951958453919</v>
      </c>
      <c r="T42" s="165">
        <f>додаток!$I$8</f>
        <v>10.470887734831082</v>
      </c>
      <c r="U42" s="167"/>
      <c r="V42" s="168"/>
      <c r="W42" s="168"/>
      <c r="X42" s="168"/>
      <c r="Y42" s="168"/>
      <c r="Z42" s="168"/>
      <c r="AA42" s="168"/>
      <c r="AB42" s="169"/>
      <c r="AC42" s="82"/>
      <c r="AD42" s="82"/>
      <c r="AE42" s="82"/>
    </row>
    <row r="43" spans="1:31" ht="19.5" customHeight="1" thickBot="1" x14ac:dyDescent="0.3">
      <c r="A43" s="83"/>
      <c r="B43" s="84"/>
      <c r="C43" s="84"/>
      <c r="D43" s="84"/>
      <c r="E43" s="84"/>
      <c r="F43" s="84"/>
      <c r="G43" s="84"/>
      <c r="H43" s="170" t="s">
        <v>42</v>
      </c>
      <c r="I43" s="171"/>
      <c r="J43" s="171"/>
      <c r="K43" s="171"/>
      <c r="L43" s="171"/>
      <c r="M43" s="171"/>
      <c r="N43" s="172"/>
      <c r="O43" s="182"/>
      <c r="P43" s="164"/>
      <c r="Q43" s="166">
        <f t="shared" si="2"/>
        <v>0</v>
      </c>
      <c r="R43" s="182"/>
      <c r="S43" s="164"/>
      <c r="T43" s="166"/>
      <c r="U43" s="173"/>
      <c r="V43" s="174"/>
      <c r="W43" s="174"/>
      <c r="X43" s="174"/>
      <c r="Y43" s="174"/>
      <c r="Z43" s="174"/>
      <c r="AA43" s="174"/>
      <c r="AB43" s="175"/>
    </row>
    <row r="44" spans="1:31" ht="22.5" customHeight="1" x14ac:dyDescent="0.25">
      <c r="A44" s="1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176"/>
      <c r="V44" s="176"/>
      <c r="W44" s="176"/>
      <c r="X44" s="176"/>
      <c r="Y44" s="176"/>
      <c r="Z44" s="176"/>
      <c r="AA44" s="176"/>
      <c r="AB44" s="177"/>
    </row>
    <row r="45" spans="1:31" ht="22.5" customHeight="1" x14ac:dyDescent="0.25">
      <c r="A45" s="1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5"/>
      <c r="V45" s="85"/>
      <c r="W45" s="85"/>
      <c r="X45" s="85"/>
      <c r="Y45" s="85"/>
      <c r="Z45" s="85"/>
      <c r="AA45" s="85"/>
      <c r="AB45" s="86"/>
    </row>
    <row r="46" spans="1:31" x14ac:dyDescent="0.25">
      <c r="A46" s="18"/>
      <c r="B46" s="161" t="s">
        <v>197</v>
      </c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9"/>
    </row>
    <row r="47" spans="1:31" x14ac:dyDescent="0.25">
      <c r="A47" s="18"/>
      <c r="B47" s="8"/>
      <c r="C47" s="87" t="s">
        <v>43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7" t="s">
        <v>44</v>
      </c>
      <c r="P47" s="8"/>
      <c r="Q47" s="8"/>
      <c r="R47" s="87" t="s">
        <v>45</v>
      </c>
      <c r="S47" s="8"/>
      <c r="T47" s="8"/>
      <c r="U47" s="8"/>
      <c r="V47" s="87" t="s">
        <v>46</v>
      </c>
      <c r="W47" s="8"/>
      <c r="X47" s="8"/>
      <c r="Y47" s="8"/>
      <c r="Z47" s="8"/>
      <c r="AA47" s="8"/>
      <c r="AB47" s="19"/>
    </row>
    <row r="48" spans="1:31" x14ac:dyDescent="0.25">
      <c r="A48" s="18"/>
      <c r="B48" s="161" t="s">
        <v>47</v>
      </c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9"/>
    </row>
    <row r="49" spans="1:28" x14ac:dyDescent="0.25">
      <c r="A49" s="18"/>
      <c r="B49" s="8"/>
      <c r="C49" s="87" t="s">
        <v>48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7" t="s">
        <v>44</v>
      </c>
      <c r="P49" s="8"/>
      <c r="Q49" s="8"/>
      <c r="R49" s="87" t="s">
        <v>45</v>
      </c>
      <c r="S49" s="8"/>
      <c r="T49" s="8"/>
      <c r="U49" s="8"/>
      <c r="V49" s="87" t="s">
        <v>46</v>
      </c>
      <c r="W49" s="8"/>
      <c r="X49" s="8"/>
      <c r="Y49" s="8"/>
      <c r="Z49" s="8"/>
      <c r="AA49" s="8"/>
      <c r="AB49" s="19"/>
    </row>
    <row r="50" spans="1:28" x14ac:dyDescent="0.25">
      <c r="A50" s="18"/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9"/>
    </row>
    <row r="51" spans="1:28" x14ac:dyDescent="0.25">
      <c r="A51" s="18"/>
      <c r="B51" s="8"/>
      <c r="C51" s="87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7"/>
      <c r="P51" s="8"/>
      <c r="Q51" s="8"/>
      <c r="R51" s="87"/>
      <c r="S51" s="8"/>
      <c r="T51" s="8"/>
      <c r="U51" s="8"/>
      <c r="V51" s="87"/>
      <c r="W51" s="8"/>
      <c r="X51" s="8"/>
      <c r="Y51" s="8"/>
      <c r="Z51" s="8"/>
      <c r="AA51" s="8"/>
      <c r="AB51" s="19"/>
    </row>
    <row r="52" spans="1:28" ht="15.75" thickBot="1" x14ac:dyDescent="0.3">
      <c r="A52" s="88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90"/>
    </row>
  </sheetData>
  <mergeCells count="46">
    <mergeCell ref="G1:Y1"/>
    <mergeCell ref="Z1:AB1"/>
    <mergeCell ref="G2:Y2"/>
    <mergeCell ref="G3:Y3"/>
    <mergeCell ref="V5:W5"/>
    <mergeCell ref="X5:Y5"/>
    <mergeCell ref="AA5:AB5"/>
    <mergeCell ref="A7:A10"/>
    <mergeCell ref="B7:M8"/>
    <mergeCell ref="N7:W7"/>
    <mergeCell ref="X7:X10"/>
    <mergeCell ref="Y7:Y10"/>
    <mergeCell ref="H9:H10"/>
    <mergeCell ref="I9:I10"/>
    <mergeCell ref="J9:J10"/>
    <mergeCell ref="K9:K10"/>
    <mergeCell ref="AA7:AA10"/>
    <mergeCell ref="AB7:AB10"/>
    <mergeCell ref="N8:N10"/>
    <mergeCell ref="O8:W8"/>
    <mergeCell ref="B9:B10"/>
    <mergeCell ref="C9:C10"/>
    <mergeCell ref="D9:D10"/>
    <mergeCell ref="E9:E10"/>
    <mergeCell ref="F9:F10"/>
    <mergeCell ref="G9:G10"/>
    <mergeCell ref="Z7:Z10"/>
    <mergeCell ref="L9:L10"/>
    <mergeCell ref="M9:M10"/>
    <mergeCell ref="O9:Q9"/>
    <mergeCell ref="R9:T9"/>
    <mergeCell ref="U9:W9"/>
    <mergeCell ref="B46:AA46"/>
    <mergeCell ref="B48:AA48"/>
    <mergeCell ref="B50:AA50"/>
    <mergeCell ref="S42:S43"/>
    <mergeCell ref="T42:T43"/>
    <mergeCell ref="U42:AB42"/>
    <mergeCell ref="H43:N43"/>
    <mergeCell ref="U43:AB43"/>
    <mergeCell ref="U44:AB44"/>
    <mergeCell ref="A42:N42"/>
    <mergeCell ref="O42:O43"/>
    <mergeCell ref="P42:P43"/>
    <mergeCell ref="Q42:Q43"/>
    <mergeCell ref="R42:R4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5" orientation="landscape" r:id="rId1"/>
  <ignoredErrors>
    <ignoredError sqref="Q38 O43 Q11:Q37 T11:T37 T38 W11:W38 O42 P42:T43" unlockedFormula="1"/>
    <ignoredError sqref="B23:N24 B26:N27 B25:F25 H25:N25 B30:N34 B37:N3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"/>
  <sheetViews>
    <sheetView tabSelected="1" zoomScale="80" zoomScaleNormal="80" workbookViewId="0">
      <selection activeCell="L8" sqref="L8"/>
    </sheetView>
  </sheetViews>
  <sheetFormatPr defaultRowHeight="14.25" x14ac:dyDescent="0.2"/>
  <cols>
    <col min="1" max="1" width="21.7109375" style="91" customWidth="1"/>
    <col min="2" max="6" width="12.7109375" style="91" customWidth="1"/>
    <col min="7" max="8" width="21.7109375" style="91" customWidth="1"/>
    <col min="9" max="9" width="20.140625" style="91" customWidth="1"/>
    <col min="10" max="16384" width="9.140625" style="91"/>
  </cols>
  <sheetData>
    <row r="1" spans="1:26" ht="15" x14ac:dyDescent="0.2">
      <c r="A1" s="233" t="s">
        <v>194</v>
      </c>
      <c r="B1" s="233"/>
    </row>
    <row r="2" spans="1:26" ht="15" x14ac:dyDescent="0.25">
      <c r="A2" s="234" t="s">
        <v>195</v>
      </c>
      <c r="B2" s="234"/>
      <c r="C2" s="234"/>
      <c r="D2" s="234"/>
      <c r="E2" s="234"/>
      <c r="F2" s="234"/>
    </row>
    <row r="3" spans="1:26" ht="15" thickBot="1" x14ac:dyDescent="0.25"/>
    <row r="4" spans="1:26" ht="23.25" customHeight="1" thickBot="1" x14ac:dyDescent="0.25">
      <c r="A4" s="235"/>
      <c r="B4" s="237" t="s">
        <v>49</v>
      </c>
      <c r="C4" s="238"/>
      <c r="D4" s="238"/>
      <c r="E4" s="238"/>
      <c r="F4" s="238"/>
      <c r="G4" s="239" t="s">
        <v>50</v>
      </c>
      <c r="H4" s="240"/>
      <c r="I4" s="231" t="s">
        <v>51</v>
      </c>
      <c r="J4" s="109"/>
      <c r="K4" s="109"/>
      <c r="L4" s="109"/>
      <c r="M4" s="109"/>
      <c r="N4" s="109"/>
    </row>
    <row r="5" spans="1:26" ht="75" customHeight="1" thickBot="1" x14ac:dyDescent="0.25">
      <c r="A5" s="236"/>
      <c r="B5" s="92" t="s">
        <v>52</v>
      </c>
      <c r="C5" s="93" t="s">
        <v>53</v>
      </c>
      <c r="D5" s="94" t="s">
        <v>54</v>
      </c>
      <c r="E5" s="93" t="s">
        <v>55</v>
      </c>
      <c r="F5" s="94" t="s">
        <v>56</v>
      </c>
      <c r="G5" s="95" t="s">
        <v>57</v>
      </c>
      <c r="H5" s="96" t="s">
        <v>58</v>
      </c>
      <c r="I5" s="232"/>
    </row>
    <row r="6" spans="1:26" ht="60" customHeight="1" thickBot="1" x14ac:dyDescent="0.25">
      <c r="A6" s="97" t="s">
        <v>59</v>
      </c>
      <c r="B6" s="98">
        <v>37.695415163006217</v>
      </c>
      <c r="C6" s="99">
        <v>37.695353341331732</v>
      </c>
      <c r="D6" s="98">
        <v>37.695494701362286</v>
      </c>
      <c r="E6" s="99">
        <v>37.695310703485589</v>
      </c>
      <c r="F6" s="98">
        <v>37.694735824842503</v>
      </c>
      <c r="G6" s="100">
        <v>37.694788168068733</v>
      </c>
      <c r="H6" s="101">
        <v>37.695719648414361</v>
      </c>
      <c r="I6" s="102">
        <v>37.6951958453919</v>
      </c>
    </row>
    <row r="7" spans="1:26" ht="60" customHeight="1" thickBot="1" x14ac:dyDescent="0.25">
      <c r="A7" s="97" t="s">
        <v>60</v>
      </c>
      <c r="B7" s="103">
        <v>9003.3953604818671</v>
      </c>
      <c r="C7" s="104">
        <v>9003.3805946283846</v>
      </c>
      <c r="D7" s="103">
        <v>9003.4143578921066</v>
      </c>
      <c r="E7" s="104">
        <v>9003.3704107536487</v>
      </c>
      <c r="F7" s="103">
        <v>9003.2331033467508</v>
      </c>
      <c r="G7" s="105">
        <v>9003.2456053117276</v>
      </c>
      <c r="H7" s="104">
        <v>9003.4680855732113</v>
      </c>
      <c r="I7" s="106">
        <v>9003.3429773688895</v>
      </c>
    </row>
    <row r="8" spans="1:26" ht="60" customHeight="1" thickBot="1" x14ac:dyDescent="0.25">
      <c r="A8" s="97" t="s">
        <v>61</v>
      </c>
      <c r="B8" s="100">
        <v>10.470948656390616</v>
      </c>
      <c r="C8" s="100">
        <v>10.470931483703259</v>
      </c>
      <c r="D8" s="100">
        <v>10.470970750378413</v>
      </c>
      <c r="E8" s="100">
        <v>10.470919639857108</v>
      </c>
      <c r="F8" s="100">
        <v>10.470759951345139</v>
      </c>
      <c r="G8" s="100">
        <v>10.470774491130204</v>
      </c>
      <c r="H8" s="107">
        <v>10.471033235670655</v>
      </c>
      <c r="I8" s="108">
        <v>10.470887734831082</v>
      </c>
    </row>
    <row r="10" spans="1:26" x14ac:dyDescent="0.2">
      <c r="A10" s="157" t="s">
        <v>198</v>
      </c>
      <c r="B10" s="157"/>
      <c r="C10" s="157"/>
      <c r="D10" s="157"/>
      <c r="E10" s="157"/>
      <c r="F10" s="157"/>
      <c r="G10" s="157"/>
      <c r="H10" s="157"/>
      <c r="I10" s="158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</row>
    <row r="11" spans="1:26" ht="14.25" customHeight="1" x14ac:dyDescent="0.25">
      <c r="A11" s="229" t="s">
        <v>43</v>
      </c>
      <c r="B11" s="230"/>
      <c r="C11" s="230"/>
      <c r="D11" s="230"/>
      <c r="E11" s="158"/>
      <c r="F11" s="158"/>
      <c r="G11" s="158" t="s">
        <v>44</v>
      </c>
      <c r="H11" s="158" t="s">
        <v>45</v>
      </c>
      <c r="I11" s="158" t="s">
        <v>46</v>
      </c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</row>
    <row r="12" spans="1:26" ht="15" x14ac:dyDescent="0.25">
      <c r="A12" s="159" t="s">
        <v>196</v>
      </c>
      <c r="B12" s="159"/>
      <c r="C12" s="159"/>
      <c r="D12" s="159"/>
      <c r="E12" s="159"/>
      <c r="F12" s="159"/>
      <c r="G12" s="159"/>
      <c r="H12" s="159"/>
      <c r="I12" s="160"/>
      <c r="K12" s="111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</row>
    <row r="13" spans="1:26" ht="15" x14ac:dyDescent="0.25">
      <c r="A13" s="229" t="s">
        <v>48</v>
      </c>
      <c r="B13" s="230"/>
      <c r="C13" s="230"/>
      <c r="D13" s="230"/>
      <c r="E13" s="158"/>
      <c r="F13" s="158"/>
      <c r="G13" s="158" t="s">
        <v>44</v>
      </c>
      <c r="H13" s="158" t="s">
        <v>45</v>
      </c>
      <c r="I13" s="158" t="s">
        <v>46</v>
      </c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</row>
  </sheetData>
  <mergeCells count="8">
    <mergeCell ref="A11:D11"/>
    <mergeCell ref="A13:D13"/>
    <mergeCell ref="I4:I5"/>
    <mergeCell ref="A1:B1"/>
    <mergeCell ref="A2:F2"/>
    <mergeCell ref="A4:A5"/>
    <mergeCell ref="B4:F4"/>
    <mergeCell ref="G4:H4"/>
  </mergeCells>
  <printOptions horizontalCentered="1" verticalCentered="1"/>
  <pageMargins left="0.25" right="0.25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паспорт</vt:lpstr>
      <vt:lpstr>додаток</vt:lpstr>
      <vt:lpstr>паспорт!Область_печати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Нечипоренко Анатолий Александрович</dc:creator>
  <cp:lastModifiedBy>Нечипоренко Анатолий Александрович</cp:lastModifiedBy>
  <cp:lastPrinted>2017-02-28T12:09:22Z</cp:lastPrinted>
  <dcterms:created xsi:type="dcterms:W3CDTF">2017-02-17T08:09:29Z</dcterms:created>
  <dcterms:modified xsi:type="dcterms:W3CDTF">2017-03-01T11:12:55Z</dcterms:modified>
</cp:coreProperties>
</file>