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320" windowHeight="11400"/>
  </bookViews>
  <sheets>
    <sheet name="паспорт" sheetId="3" r:id="rId1"/>
    <sheet name="додаток" sheetId="6" r:id="rId2"/>
  </sheets>
  <definedNames>
    <definedName name="_xlnm.Print_Area" localSheetId="0">паспорт!$A$1:$AB$50</definedName>
  </definedNames>
  <calcPr calcId="145621"/>
</workbook>
</file>

<file path=xl/calcChain.xml><?xml version="1.0" encoding="utf-8"?>
<calcChain xmlns="http://schemas.openxmlformats.org/spreadsheetml/2006/main">
  <c r="AC38" i="3" l="1"/>
  <c r="AD38" i="3" s="1"/>
  <c r="AC37" i="3"/>
  <c r="AD37" i="3" s="1"/>
  <c r="AC36" i="3"/>
  <c r="AC35" i="3"/>
  <c r="AD35" i="3" s="1"/>
  <c r="AC34" i="3"/>
  <c r="AD34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C17" i="3"/>
  <c r="AC16" i="3"/>
  <c r="AD16" i="3" s="1"/>
  <c r="AC15" i="3"/>
  <c r="AC12" i="3"/>
  <c r="AD12" i="3" s="1"/>
  <c r="AC14" i="3"/>
  <c r="AD14" i="3" s="1"/>
  <c r="AD36" i="3"/>
  <c r="AD17" i="3"/>
  <c r="AD15" i="3"/>
  <c r="AC11" i="3" l="1"/>
  <c r="AC13" i="3"/>
  <c r="AD13" i="3" s="1"/>
  <c r="U38" i="3" l="1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R11" i="3"/>
  <c r="O11" i="3"/>
  <c r="O12" i="3"/>
  <c r="O13" i="3"/>
  <c r="O14" i="3"/>
  <c r="O15" i="3"/>
  <c r="Q11" i="3" l="1"/>
  <c r="T11" i="3"/>
  <c r="Q12" i="3"/>
  <c r="R12" i="3"/>
  <c r="T12" i="3"/>
  <c r="Q13" i="3"/>
  <c r="R13" i="3"/>
  <c r="T13" i="3"/>
  <c r="Q14" i="3"/>
  <c r="R14" i="3"/>
  <c r="T14" i="3"/>
  <c r="Q15" i="3"/>
  <c r="R15" i="3"/>
  <c r="T15" i="3"/>
  <c r="O16" i="3"/>
  <c r="Q16" i="3"/>
  <c r="R16" i="3"/>
  <c r="T16" i="3"/>
  <c r="O17" i="3"/>
  <c r="Q17" i="3"/>
  <c r="R17" i="3"/>
  <c r="T17" i="3"/>
  <c r="O18" i="3"/>
  <c r="Q18" i="3"/>
  <c r="R18" i="3"/>
  <c r="T18" i="3"/>
  <c r="O19" i="3"/>
  <c r="Q19" i="3"/>
  <c r="R19" i="3"/>
  <c r="T19" i="3"/>
  <c r="O20" i="3"/>
  <c r="Q20" i="3"/>
  <c r="R20" i="3"/>
  <c r="T20" i="3"/>
  <c r="O21" i="3"/>
  <c r="Q21" i="3"/>
  <c r="R21" i="3"/>
  <c r="T21" i="3"/>
  <c r="O22" i="3"/>
  <c r="Q22" i="3"/>
  <c r="R22" i="3"/>
  <c r="T22" i="3"/>
  <c r="O23" i="3"/>
  <c r="Q23" i="3"/>
  <c r="R23" i="3"/>
  <c r="T23" i="3"/>
  <c r="O24" i="3"/>
  <c r="Q24" i="3"/>
  <c r="R24" i="3"/>
  <c r="T24" i="3"/>
  <c r="O25" i="3"/>
  <c r="Q25" i="3"/>
  <c r="R25" i="3"/>
  <c r="T25" i="3"/>
  <c r="O26" i="3"/>
  <c r="Q26" i="3"/>
  <c r="R26" i="3"/>
  <c r="T26" i="3"/>
  <c r="O27" i="3"/>
  <c r="Q27" i="3"/>
  <c r="R27" i="3"/>
  <c r="T27" i="3"/>
  <c r="O28" i="3"/>
  <c r="Q28" i="3"/>
  <c r="R28" i="3"/>
  <c r="T28" i="3"/>
  <c r="O29" i="3"/>
  <c r="Q29" i="3"/>
  <c r="R29" i="3"/>
  <c r="T29" i="3"/>
  <c r="O30" i="3"/>
  <c r="Q30" i="3"/>
  <c r="R30" i="3"/>
  <c r="T30" i="3"/>
  <c r="O31" i="3"/>
  <c r="Q31" i="3"/>
  <c r="R31" i="3"/>
  <c r="T31" i="3"/>
  <c r="O32" i="3"/>
  <c r="Q32" i="3"/>
  <c r="R32" i="3"/>
  <c r="T32" i="3"/>
  <c r="O33" i="3"/>
  <c r="Q33" i="3"/>
  <c r="R33" i="3"/>
  <c r="T33" i="3"/>
  <c r="O34" i="3"/>
  <c r="Q34" i="3"/>
  <c r="R34" i="3"/>
  <c r="T34" i="3"/>
  <c r="O35" i="3"/>
  <c r="Q35" i="3"/>
  <c r="R35" i="3"/>
  <c r="T35" i="3"/>
  <c r="O36" i="3"/>
  <c r="Q36" i="3"/>
  <c r="R36" i="3"/>
  <c r="T36" i="3"/>
  <c r="O37" i="3"/>
  <c r="Q37" i="3"/>
  <c r="R37" i="3"/>
  <c r="T37" i="3"/>
  <c r="O38" i="3"/>
  <c r="Q38" i="3"/>
  <c r="R38" i="3"/>
  <c r="T38" i="3"/>
  <c r="W38" i="3" l="1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AD11" i="3"/>
  <c r="W11" i="3"/>
</calcChain>
</file>

<file path=xl/sharedStrings.xml><?xml version="1.0" encoding="utf-8"?>
<sst xmlns="http://schemas.openxmlformats.org/spreadsheetml/2006/main" count="109" uniqueCount="94">
  <si>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</si>
  <si>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</si>
  <si>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</si>
  <si>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</si>
  <si>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</si>
  <si>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</si>
  <si>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</si>
  <si>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</si>
  <si>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</si>
  <si>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</si>
  <si>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</si>
  <si>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</si>
  <si>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</si>
  <si>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</si>
  <si>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</si>
  <si>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</si>
  <si>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</si>
  <si>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</si>
  <si>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</si>
  <si>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</si>
  <si>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</si>
  <si>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</si>
  <si>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</si>
  <si>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</si>
  <si>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</si>
  <si>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</si>
  <si>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</si>
  <si>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</si>
  <si>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</si>
  <si>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</si>
  <si>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</si>
  <si>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</si>
  <si>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</si>
  <si>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</si>
  <si>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</si>
  <si>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</si>
  <si>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Метрологічна служба, яка вимірює обсяги газу</t>
  </si>
  <si>
    <r>
      <t xml:space="preserve">Свідоцтво </t>
    </r>
    <r>
      <rPr>
        <b/>
        <sz val="8"/>
        <rFont val="Arial"/>
        <family val="2"/>
        <charset val="204"/>
      </rPr>
      <t>№ РО-014/2014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17.01.2017 р.</t>
    </r>
  </si>
  <si>
    <t>Філія "УМГ  ПРИКАРПАТТРАНСГАЗ"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</si>
  <si>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</si>
  <si>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</si>
  <si>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</si>
  <si>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</si>
  <si>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</si>
  <si>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</si>
  <si>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</si>
  <si>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</si>
  <si>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</si>
  <si>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Одеська область</t>
  </si>
  <si>
    <t>ГРС Ананьїв</t>
  </si>
  <si>
    <t>ГРС Болград</t>
  </si>
  <si>
    <t>ГРС Виноградівка</t>
  </si>
  <si>
    <t>ГРС Вікторівка</t>
  </si>
  <si>
    <t>ГРС Балта</t>
  </si>
  <si>
    <t>ГРС Котовськ</t>
  </si>
  <si>
    <t>ГРС Липецьке</t>
  </si>
  <si>
    <t>ГРС Владичени</t>
  </si>
  <si>
    <t>ГРС  Гіржево</t>
  </si>
  <si>
    <t>ГРС  Вознесенка-Друга</t>
  </si>
  <si>
    <t>ГРС Городнє</t>
  </si>
  <si>
    <t>ГРС Жовтневе</t>
  </si>
  <si>
    <t>ГРС Каланчак</t>
  </si>
  <si>
    <t>ГРС Ізмаїл</t>
  </si>
  <si>
    <t>м. Ізмаїл</t>
  </si>
  <si>
    <t>ГРС Миколаївка</t>
  </si>
  <si>
    <t>ГРС Новосільске</t>
  </si>
  <si>
    <t>ГРС Перехрестово</t>
  </si>
  <si>
    <t>ГРС Рені</t>
  </si>
  <si>
    <t>ГРС Тарутине</t>
  </si>
  <si>
    <t>ГРС Фрунзівка</t>
  </si>
  <si>
    <t>ГРС Цебрикове</t>
  </si>
  <si>
    <t>ГРС Червоноармійське</t>
  </si>
  <si>
    <t>Маршрут № 500</t>
  </si>
  <si>
    <t>за період з</t>
  </si>
  <si>
    <t xml:space="preserve"> по</t>
  </si>
  <si>
    <t>Середньозважене значення вищої теплоти згоряння по маршруту № 500</t>
  </si>
  <si>
    <t>Додаток до Паспорту фізико-хімічних показників природного газу №500</t>
  </si>
  <si>
    <t>ПАСПОРТ ФІЗИКО-ХІМІЧНИХ ПОКАЗНИКІВ ПРИРОДНОГО ГАЗУ  № 500</t>
  </si>
  <si>
    <t>Вміст меркаптанової сірки при одоризації становить 16 г на 1 000 м³ газу</t>
  </si>
  <si>
    <t xml:space="preserve">Начальник управління Одеського ЛВУМГ                         Девдера Б.П.                                                                      28.02.2017 р.                                          </t>
  </si>
  <si>
    <t xml:space="preserve">Хімік ВХАЛ ГВС Гребеники                                                  Царалунга Л.Л.                                                                 28.02.2017 р.                                                                                                     </t>
  </si>
  <si>
    <t xml:space="preserve">Начальник служби ГВ та М                                                    Щабельський О.А.                                                            28.02.2017 р.  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</si>
  <si>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</si>
  <si>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</si>
  <si>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</si>
  <si>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ГВС Гребеники Одеське ЛВУМГ  </t>
  </si>
  <si>
    <t>&lt;0,0001</t>
  </si>
  <si>
    <t>&lt;0,0002</t>
  </si>
  <si>
    <r>
      <rPr>
        <u/>
        <sz val="12"/>
        <color theme="1"/>
        <rFont val="Times New Roman"/>
        <family val="1"/>
        <charset val="204"/>
      </rPr>
      <t xml:space="preserve">Начальник служби ГВ та М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</t>
    </r>
    <r>
      <rPr>
        <b/>
        <u/>
        <sz val="12"/>
        <color theme="1"/>
        <rFont val="Times New Roman"/>
        <family val="1"/>
        <charset val="204"/>
      </rPr>
      <t xml:space="preserve">Щабельський О.А. </t>
    </r>
    <r>
      <rPr>
        <b/>
        <u/>
        <sz val="11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 xml:space="preserve">                                </t>
    </r>
    <r>
      <rPr>
        <u/>
        <sz val="12"/>
        <color theme="1"/>
        <rFont val="Times New Roman"/>
        <family val="1"/>
        <charset val="204"/>
      </rPr>
      <t xml:space="preserve">28.02.2017 р. </t>
    </r>
  </si>
  <si>
    <t xml:space="preserve">переданого Одеським ЛВУМГ та прийнятого ПАТ "Одесагаз" </t>
  </si>
  <si>
    <r>
      <t xml:space="preserve"> по газопроводу </t>
    </r>
    <r>
      <rPr>
        <b/>
        <i/>
        <sz val="12"/>
        <color theme="1"/>
        <rFont val="Times New Roman"/>
        <family val="1"/>
        <charset val="204"/>
      </rPr>
      <t xml:space="preserve">"АТІ"  </t>
    </r>
    <r>
      <rPr>
        <b/>
        <sz val="12"/>
        <color theme="1"/>
        <rFont val="Times New Roman"/>
        <family val="1"/>
        <charset val="204"/>
      </rPr>
      <t xml:space="preserve"> </t>
    </r>
  </si>
  <si>
    <t>ГРС Слов'яно-Сербка</t>
  </si>
  <si>
    <r>
      <rPr>
        <u/>
        <sz val="12"/>
        <color theme="1"/>
        <rFont val="Times New Roman"/>
        <family val="1"/>
        <charset val="204"/>
      </rPr>
      <t xml:space="preserve">Начальник управління Одеського ЛВУМГ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Девдера Б.П.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28.02.2017 р.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</t>
    </r>
  </si>
  <si>
    <r>
      <rPr>
        <u/>
        <sz val="12"/>
        <color theme="1"/>
        <rFont val="Times New Roman"/>
        <family val="1"/>
        <charset val="204"/>
      </rPr>
      <t>Хімік ВХАЛ ГВС Гребеники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</t>
    </r>
    <r>
      <rPr>
        <b/>
        <u/>
        <sz val="12"/>
        <color theme="1"/>
        <rFont val="Times New Roman"/>
        <family val="1"/>
        <charset val="204"/>
      </rPr>
      <t xml:space="preserve"> Царалунга Л.Л.</t>
    </r>
    <r>
      <rPr>
        <b/>
        <u/>
        <sz val="11"/>
        <color theme="1"/>
        <rFont val="Times New Roman"/>
        <family val="1"/>
        <charset val="204"/>
      </rPr>
      <t xml:space="preserve">     </t>
    </r>
    <r>
      <rPr>
        <u/>
        <sz val="11"/>
        <color theme="1"/>
        <rFont val="Times New Roman"/>
        <family val="1"/>
        <charset val="204"/>
      </rPr>
      <t xml:space="preserve">                                     </t>
    </r>
    <r>
      <rPr>
        <u/>
        <sz val="12"/>
        <color theme="1"/>
        <rFont val="Times New Roman"/>
        <family val="1"/>
        <charset val="204"/>
      </rPr>
      <t xml:space="preserve">28.02.2017 р. 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</si>
</sst>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166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166" fontId="1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12" fillId="0" borderId="31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/>
    <xf numFmtId="0" fontId="15" fillId="0" borderId="0" xfId="0" applyFont="1" applyAlignment="1"/>
    <xf numFmtId="0" fontId="13" fillId="0" borderId="0" xfId="0" applyFont="1" applyAlignment="1"/>
    <xf numFmtId="0" fontId="16" fillId="0" borderId="0" xfId="0" applyFont="1"/>
    <xf numFmtId="4" fontId="15" fillId="4" borderId="42" xfId="0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4" fontId="15" fillId="0" borderId="4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4" fontId="15" fillId="0" borderId="42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4" fontId="15" fillId="0" borderId="43" xfId="0" applyNumberFormat="1" applyFont="1" applyBorder="1" applyAlignment="1">
      <alignment horizontal="center" vertical="center" wrapText="1"/>
    </xf>
    <xf numFmtId="3" fontId="15" fillId="0" borderId="42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3" fontId="15" fillId="0" borderId="44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4" fontId="15" fillId="3" borderId="42" xfId="0" applyNumberFormat="1" applyFont="1" applyFill="1" applyBorder="1" applyAlignment="1">
      <alignment horizontal="center" vertical="center"/>
    </xf>
    <xf numFmtId="3" fontId="15" fillId="3" borderId="42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4" fillId="0" borderId="0" xfId="0" applyFont="1" applyBorder="1"/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18" fillId="2" borderId="40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0" fillId="0" borderId="0" xfId="0" applyFont="1" applyAlignment="1">
      <alignment horizontal="center"/>
    </xf>
    <xf numFmtId="2" fontId="3" fillId="0" borderId="0" xfId="0" applyNumberFormat="1" applyFont="1" applyProtection="1"/>
    <xf numFmtId="0" fontId="3" fillId="0" borderId="44" xfId="0" applyFont="1" applyBorder="1" applyProtection="1">
      <protection locked="0"/>
    </xf>
    <xf numFmtId="0" fontId="3" fillId="0" borderId="0" xfId="0" applyFont="1" applyProtection="1">
      <protection locked="0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2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164" fontId="0" fillId="0" borderId="0" xfId="0" applyNumberFormat="1" applyProtection="1"/>
    <xf numFmtId="4" fontId="14" fillId="0" borderId="0" xfId="0" applyNumberFormat="1" applyFont="1"/>
    <xf numFmtId="0" fontId="19" fillId="0" borderId="0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6" fontId="12" fillId="0" borderId="24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center" vertical="center" wrapText="1"/>
      <protection locked="0"/>
    </xf>
    <xf numFmtId="2" fontId="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Border="1" applyAlignment="1" applyProtection="1">
      <alignment horizontal="center" vertical="center" wrapText="1"/>
      <protection locked="0"/>
    </xf>
    <xf numFmtId="166" fontId="4" fillId="0" borderId="15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Protection="1"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3" fontId="4" fillId="0" borderId="27" xfId="0" applyNumberFormat="1" applyFont="1" applyBorder="1" applyAlignment="1" applyProtection="1">
      <alignment horizontal="center" vertical="center" wrapText="1"/>
    </xf>
    <xf numFmtId="4" fontId="3" fillId="0" borderId="16" xfId="0" applyNumberFormat="1" applyFont="1" applyBorder="1" applyAlignment="1" applyProtection="1">
      <alignment horizontal="center" vertical="center" wrapText="1"/>
    </xf>
    <xf numFmtId="3" fontId="3" fillId="0" borderId="27" xfId="0" applyNumberFormat="1" applyFont="1" applyBorder="1" applyAlignment="1" applyProtection="1">
      <alignment horizontal="center" vertical="center" wrapText="1"/>
    </xf>
    <xf numFmtId="2" fontId="4" fillId="0" borderId="16" xfId="0" applyNumberFormat="1" applyFont="1" applyBorder="1" applyAlignment="1" applyProtection="1">
      <alignment horizontal="center" vertical="center" wrapText="1"/>
    </xf>
    <xf numFmtId="3" fontId="4" fillId="0" borderId="14" xfId="0" applyNumberFormat="1" applyFont="1" applyBorder="1" applyAlignment="1" applyProtection="1">
      <alignment horizontal="center" vertical="center" wrapText="1"/>
    </xf>
    <xf numFmtId="3" fontId="4" fillId="0" borderId="33" xfId="0" applyNumberFormat="1" applyFont="1" applyBorder="1" applyAlignment="1" applyProtection="1">
      <alignment horizontal="center" vertical="center" wrapText="1"/>
    </xf>
    <xf numFmtId="2" fontId="4" fillId="0" borderId="32" xfId="0" applyNumberFormat="1" applyFont="1" applyBorder="1" applyAlignment="1" applyProtection="1">
      <alignment horizontal="center" vertical="center" wrapText="1"/>
    </xf>
    <xf numFmtId="3" fontId="3" fillId="0" borderId="47" xfId="0" applyNumberFormat="1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4" fontId="3" fillId="0" borderId="48" xfId="0" applyNumberFormat="1" applyFont="1" applyBorder="1" applyAlignment="1" applyProtection="1">
      <alignment horizontal="center" vertical="center" wrapText="1"/>
    </xf>
    <xf numFmtId="3" fontId="3" fillId="0" borderId="49" xfId="0" applyNumberFormat="1" applyFont="1" applyBorder="1" applyAlignment="1" applyProtection="1">
      <alignment horizontal="center" vertical="center" wrapText="1"/>
    </xf>
    <xf numFmtId="2" fontId="3" fillId="0" borderId="48" xfId="0" applyNumberFormat="1" applyFont="1" applyBorder="1" applyAlignment="1" applyProtection="1">
      <alignment horizontal="center" vertical="center" wrapText="1"/>
      <protection locked="0"/>
    </xf>
    <xf numFmtId="166" fontId="4" fillId="0" borderId="33" xfId="0" applyNumberFormat="1" applyFont="1" applyBorder="1" applyAlignment="1" applyProtection="1">
      <alignment horizontal="center" vertical="center" wrapText="1"/>
      <protection locked="0"/>
    </xf>
    <xf numFmtId="166" fontId="25" fillId="0" borderId="15" xfId="0" applyNumberFormat="1" applyFont="1" applyBorder="1" applyAlignment="1">
      <alignment horizontal="center" vertical="center"/>
    </xf>
    <xf numFmtId="166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27" fillId="0" borderId="15" xfId="0" applyNumberFormat="1" applyFont="1" applyBorder="1"/>
    <xf numFmtId="166" fontId="19" fillId="0" borderId="15" xfId="0" applyNumberFormat="1" applyFont="1" applyBorder="1" applyAlignment="1" applyProtection="1">
      <alignment horizontal="center" vertical="center" wrapText="1"/>
      <protection locked="0"/>
    </xf>
    <xf numFmtId="166" fontId="25" fillId="0" borderId="31" xfId="0" applyNumberFormat="1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center" vertical="top"/>
      <protection locked="0"/>
    </xf>
    <xf numFmtId="2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4" fontId="4" fillId="0" borderId="25" xfId="0" applyNumberFormat="1" applyFont="1" applyBorder="1" applyAlignment="1" applyProtection="1">
      <alignment horizontal="center" vertical="center" wrapText="1"/>
    </xf>
    <xf numFmtId="3" fontId="4" fillId="0" borderId="23" xfId="0" applyNumberFormat="1" applyFont="1" applyBorder="1" applyAlignment="1" applyProtection="1">
      <alignment horizontal="center" vertical="center" wrapText="1"/>
    </xf>
    <xf numFmtId="2" fontId="4" fillId="0" borderId="25" xfId="0" applyNumberFormat="1" applyFont="1" applyBorder="1" applyAlignment="1" applyProtection="1">
      <alignment horizontal="center" vertical="center" wrapText="1"/>
    </xf>
    <xf numFmtId="3" fontId="4" fillId="0" borderId="28" xfId="0" applyNumberFormat="1" applyFont="1" applyBorder="1" applyAlignment="1" applyProtection="1">
      <alignment horizontal="center" vertical="center" wrapText="1"/>
    </xf>
    <xf numFmtId="166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66" fontId="2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7" fillId="0" borderId="0" xfId="0" applyFont="1" applyBorder="1" applyAlignment="1" applyProtection="1">
      <protection locked="0"/>
    </xf>
    <xf numFmtId="0" fontId="14" fillId="0" borderId="0" xfId="0" applyFont="1" applyAlignment="1"/>
    <xf numFmtId="0" fontId="0" fillId="0" borderId="0" xfId="0" applyAlignment="1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textRotation="90" wrapText="1"/>
      <protection locked="0"/>
    </xf>
    <xf numFmtId="0" fontId="15" fillId="0" borderId="16" xfId="0" applyFont="1" applyBorder="1" applyAlignment="1" applyProtection="1">
      <alignment horizontal="center" vertical="center" textRotation="90" wrapText="1"/>
      <protection locked="0"/>
    </xf>
    <xf numFmtId="0" fontId="15" fillId="0" borderId="32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 applyProtection="1">
      <alignment horizontal="right" vertical="center" textRotation="90" wrapText="1"/>
      <protection locked="0"/>
    </xf>
    <xf numFmtId="0" fontId="15" fillId="0" borderId="15" xfId="0" applyFont="1" applyBorder="1" applyAlignment="1" applyProtection="1">
      <alignment horizontal="right" vertical="center" textRotation="90" wrapText="1"/>
      <protection locked="0"/>
    </xf>
    <xf numFmtId="0" fontId="15" fillId="0" borderId="31" xfId="0" applyFont="1" applyBorder="1" applyAlignment="1" applyProtection="1">
      <alignment horizontal="right" vertical="center" textRotation="90" wrapText="1"/>
      <protection locked="0"/>
    </xf>
    <xf numFmtId="0" fontId="15" fillId="0" borderId="6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center" vertical="center" textRotation="90" wrapText="1"/>
      <protection locked="0"/>
    </xf>
    <xf numFmtId="0" fontId="15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167" fontId="19" fillId="0" borderId="0" xfId="0" applyNumberFormat="1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5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2" fontId="4" fillId="3" borderId="6" xfId="0" applyNumberFormat="1" applyFont="1" applyFill="1" applyBorder="1" applyAlignment="1" applyProtection="1">
      <alignment horizontal="center" vertical="center" wrapText="1"/>
    </xf>
    <xf numFmtId="2" fontId="4" fillId="3" borderId="31" xfId="0" applyNumberFormat="1" applyFont="1" applyFill="1" applyBorder="1" applyAlignment="1" applyProtection="1">
      <alignment horizontal="center" vertical="center" wrapText="1"/>
    </xf>
    <xf numFmtId="3" fontId="4" fillId="3" borderId="6" xfId="0" applyNumberFormat="1" applyFont="1" applyFill="1" applyBorder="1" applyAlignment="1" applyProtection="1">
      <alignment horizontal="center" vertical="center" wrapText="1"/>
    </xf>
    <xf numFmtId="3" fontId="4" fillId="3" borderId="31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2" fontId="4" fillId="3" borderId="7" xfId="0" applyNumberFormat="1" applyFont="1" applyFill="1" applyBorder="1" applyAlignment="1" applyProtection="1">
      <alignment horizontal="center" vertical="center" wrapText="1"/>
    </xf>
    <xf numFmtId="2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4" fillId="3" borderId="3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7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46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4" fontId="15" fillId="4" borderId="35" xfId="0" applyNumberFormat="1" applyFont="1" applyFill="1" applyBorder="1" applyAlignment="1">
      <alignment horizontal="center" vertical="center" wrapText="1"/>
    </xf>
    <xf numFmtId="4" fontId="15" fillId="4" borderId="43" xfId="0" applyNumberFormat="1" applyFont="1" applyFill="1" applyBorder="1" applyAlignment="1">
      <alignment horizontal="center" vertical="center" wrapText="1"/>
    </xf>
    <xf numFmtId="4" fontId="15" fillId="4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zoomScaleNormal="100" zoomScaleSheetLayoutView="90" workbookViewId="0">
      <selection activeCell="O42" sqref="O42:T43"/>
    </sheetView>
  </sheetViews>
  <sheetFormatPr defaultRowHeight="15" x14ac:dyDescent="0.25"/>
  <cols>
    <col min="1" max="1" width="4.85546875" style="3" customWidth="1"/>
    <col min="2" max="2" width="8.5703125" style="3" customWidth="1"/>
    <col min="3" max="13" width="7.7109375" style="3" customWidth="1"/>
    <col min="14" max="14" width="8" style="3" customWidth="1"/>
    <col min="15" max="15" width="6.85546875" style="3" customWidth="1"/>
    <col min="16" max="16" width="6.42578125" style="3" customWidth="1"/>
    <col min="17" max="17" width="7.42578125" style="3" customWidth="1"/>
    <col min="18" max="18" width="6.140625" style="3" customWidth="1"/>
    <col min="19" max="19" width="6.42578125" style="3" customWidth="1"/>
    <col min="20" max="20" width="6.140625" style="3" customWidth="1"/>
    <col min="21" max="21" width="7.7109375" style="3" customWidth="1"/>
    <col min="22" max="23" width="6.140625" style="3" customWidth="1"/>
    <col min="24" max="24" width="7.140625" style="3" customWidth="1"/>
    <col min="25" max="25" width="6" style="3" customWidth="1"/>
    <col min="26" max="26" width="9.140625" style="3" customWidth="1"/>
    <col min="27" max="27" width="8.28515625" style="3" customWidth="1"/>
    <col min="28" max="28" width="6.140625" style="3" customWidth="1"/>
    <col min="29" max="29" width="10.28515625" style="3" bestFit="1" customWidth="1"/>
    <col min="30" max="30" width="7.5703125" style="3" bestFit="1" customWidth="1"/>
    <col min="31" max="31" width="9.5703125" style="3" bestFit="1" customWidth="1"/>
    <col min="32" max="32" width="7.5703125" style="3" bestFit="1" customWidth="1"/>
    <col min="33" max="33" width="10.28515625" style="3" bestFit="1" customWidth="1"/>
    <col min="34" max="16384" width="9.140625" style="3"/>
  </cols>
  <sheetData>
    <row r="1" spans="1:33" ht="19.5" customHeight="1" x14ac:dyDescent="0.25">
      <c r="A1" s="1" t="s">
        <v>0</v>
      </c>
      <c r="B1" s="2"/>
      <c r="C1" s="2"/>
      <c r="D1" s="2"/>
      <c r="M1" s="72" t="s">
        <v>77</v>
      </c>
      <c r="X1" s="2"/>
      <c r="AB1" s="2"/>
      <c r="AC1" s="2"/>
    </row>
    <row r="2" spans="1:33" ht="15.75" x14ac:dyDescent="0.25">
      <c r="A2" s="1" t="s">
        <v>38</v>
      </c>
      <c r="B2" s="2"/>
      <c r="C2" s="4"/>
      <c r="D2" s="2"/>
      <c r="F2" s="2"/>
      <c r="G2" s="2"/>
      <c r="H2" s="2"/>
      <c r="I2" s="2"/>
      <c r="J2" s="2"/>
      <c r="K2" s="150" t="s">
        <v>89</v>
      </c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34"/>
      <c r="AB2" s="31"/>
    </row>
    <row r="3" spans="1:33" ht="20.25" customHeight="1" x14ac:dyDescent="0.25">
      <c r="A3" s="1" t="s">
        <v>85</v>
      </c>
      <c r="B3" s="6"/>
      <c r="C3" s="5"/>
      <c r="D3" s="6"/>
      <c r="E3" s="6"/>
      <c r="F3" s="2"/>
      <c r="G3" s="2"/>
      <c r="H3" s="2"/>
      <c r="I3" s="2"/>
      <c r="J3" s="150" t="s">
        <v>72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2"/>
      <c r="AA3" s="38"/>
      <c r="AB3" s="31"/>
    </row>
    <row r="4" spans="1:33" x14ac:dyDescent="0.25">
      <c r="A4" s="7" t="s">
        <v>1</v>
      </c>
      <c r="G4" s="2"/>
      <c r="H4" s="2"/>
      <c r="I4" s="2"/>
      <c r="J4" s="151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5"/>
      <c r="AA4" s="31"/>
      <c r="AB4" s="31"/>
    </row>
    <row r="5" spans="1:33" ht="21" customHeight="1" x14ac:dyDescent="0.25">
      <c r="A5" s="7" t="s">
        <v>37</v>
      </c>
      <c r="F5" s="2"/>
      <c r="G5" s="2"/>
      <c r="H5" s="2"/>
      <c r="K5" s="90"/>
      <c r="L5" s="90"/>
      <c r="M5" s="90"/>
      <c r="N5" s="90"/>
      <c r="O5" s="187" t="s">
        <v>90</v>
      </c>
      <c r="P5" s="187"/>
      <c r="Q5" s="187"/>
      <c r="R5" s="187"/>
      <c r="S5" s="187"/>
      <c r="T5" s="82"/>
      <c r="U5" s="207" t="s">
        <v>73</v>
      </c>
      <c r="V5" s="207"/>
      <c r="W5" s="206">
        <v>42767</v>
      </c>
      <c r="X5" s="206"/>
      <c r="Y5" s="71" t="s">
        <v>74</v>
      </c>
      <c r="Z5" s="186">
        <v>42794</v>
      </c>
      <c r="AA5" s="186"/>
      <c r="AB5" s="25"/>
    </row>
    <row r="6" spans="1:33" ht="5.25" customHeight="1" thickBot="1" x14ac:dyDescent="0.3"/>
    <row r="7" spans="1:33" ht="26.25" customHeight="1" thickBot="1" x14ac:dyDescent="0.3">
      <c r="A7" s="181" t="s">
        <v>2</v>
      </c>
      <c r="B7" s="165" t="s">
        <v>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  <c r="N7" s="171" t="s">
        <v>4</v>
      </c>
      <c r="O7" s="172"/>
      <c r="P7" s="172"/>
      <c r="Q7" s="172"/>
      <c r="R7" s="172"/>
      <c r="S7" s="172"/>
      <c r="T7" s="172"/>
      <c r="U7" s="172"/>
      <c r="V7" s="172"/>
      <c r="W7" s="173"/>
      <c r="X7" s="174" t="s">
        <v>5</v>
      </c>
      <c r="Y7" s="157" t="s">
        <v>6</v>
      </c>
      <c r="Z7" s="160" t="s">
        <v>82</v>
      </c>
      <c r="AA7" s="160" t="s">
        <v>83</v>
      </c>
      <c r="AB7" s="154" t="s">
        <v>84</v>
      </c>
    </row>
    <row r="8" spans="1:33" ht="20.25" customHeight="1" thickBot="1" x14ac:dyDescent="0.3">
      <c r="A8" s="182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0"/>
      <c r="N8" s="179" t="s">
        <v>7</v>
      </c>
      <c r="O8" s="8" t="s">
        <v>8</v>
      </c>
      <c r="P8" s="8"/>
      <c r="Q8" s="8"/>
      <c r="R8" s="8"/>
      <c r="S8" s="8"/>
      <c r="T8" s="8"/>
      <c r="U8" s="8"/>
      <c r="V8" s="8" t="s">
        <v>9</v>
      </c>
      <c r="W8" s="9"/>
      <c r="X8" s="175"/>
      <c r="Y8" s="158"/>
      <c r="Z8" s="161"/>
      <c r="AA8" s="161"/>
      <c r="AB8" s="155"/>
    </row>
    <row r="9" spans="1:33" ht="15" customHeight="1" x14ac:dyDescent="0.25">
      <c r="A9" s="182"/>
      <c r="B9" s="177" t="s">
        <v>10</v>
      </c>
      <c r="C9" s="163" t="s">
        <v>11</v>
      </c>
      <c r="D9" s="163" t="s">
        <v>12</v>
      </c>
      <c r="E9" s="163" t="s">
        <v>13</v>
      </c>
      <c r="F9" s="163" t="s">
        <v>14</v>
      </c>
      <c r="G9" s="163" t="s">
        <v>15</v>
      </c>
      <c r="H9" s="163" t="s">
        <v>16</v>
      </c>
      <c r="I9" s="163" t="s">
        <v>17</v>
      </c>
      <c r="J9" s="163" t="s">
        <v>18</v>
      </c>
      <c r="K9" s="163" t="s">
        <v>19</v>
      </c>
      <c r="L9" s="163" t="s">
        <v>20</v>
      </c>
      <c r="M9" s="189" t="s">
        <v>21</v>
      </c>
      <c r="N9" s="179"/>
      <c r="O9" s="208" t="s">
        <v>22</v>
      </c>
      <c r="P9" s="210" t="s">
        <v>23</v>
      </c>
      <c r="Q9" s="184" t="s">
        <v>24</v>
      </c>
      <c r="R9" s="177" t="s">
        <v>25</v>
      </c>
      <c r="S9" s="163" t="s">
        <v>26</v>
      </c>
      <c r="T9" s="189" t="s">
        <v>27</v>
      </c>
      <c r="U9" s="191" t="s">
        <v>28</v>
      </c>
      <c r="V9" s="163" t="s">
        <v>29</v>
      </c>
      <c r="W9" s="189" t="s">
        <v>30</v>
      </c>
      <c r="X9" s="175"/>
      <c r="Y9" s="158"/>
      <c r="Z9" s="161"/>
      <c r="AA9" s="161"/>
      <c r="AB9" s="155"/>
    </row>
    <row r="10" spans="1:33" ht="92.25" customHeight="1" thickBot="1" x14ac:dyDescent="0.3">
      <c r="A10" s="183"/>
      <c r="B10" s="178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90"/>
      <c r="N10" s="180"/>
      <c r="O10" s="209"/>
      <c r="P10" s="211"/>
      <c r="Q10" s="185"/>
      <c r="R10" s="178"/>
      <c r="S10" s="164"/>
      <c r="T10" s="190"/>
      <c r="U10" s="192"/>
      <c r="V10" s="164"/>
      <c r="W10" s="190"/>
      <c r="X10" s="176"/>
      <c r="Y10" s="159"/>
      <c r="Z10" s="162"/>
      <c r="AA10" s="162"/>
      <c r="AB10" s="156"/>
    </row>
    <row r="11" spans="1:33" ht="15.95" customHeight="1" x14ac:dyDescent="0.25">
      <c r="A11" s="126">
        <v>1</v>
      </c>
      <c r="B11" s="127">
        <v>96.408199999999994</v>
      </c>
      <c r="C11" s="127">
        <v>1.9328000000000001</v>
      </c>
      <c r="D11" s="127">
        <v>0.58730000000000004</v>
      </c>
      <c r="E11" s="127">
        <v>9.6699999999999994E-2</v>
      </c>
      <c r="F11" s="127">
        <v>8.9899999999999994E-2</v>
      </c>
      <c r="G11" s="127">
        <v>0</v>
      </c>
      <c r="H11" s="127">
        <v>2.0199999999999999E-2</v>
      </c>
      <c r="I11" s="127">
        <v>1.41E-2</v>
      </c>
      <c r="J11" s="127">
        <v>1.35E-2</v>
      </c>
      <c r="K11" s="127"/>
      <c r="L11" s="127">
        <v>0.68269999999999997</v>
      </c>
      <c r="M11" s="127">
        <v>0.1547</v>
      </c>
      <c r="N11" s="128">
        <v>0.69610000000000005</v>
      </c>
      <c r="O11" s="129">
        <f>P11*238.8459</f>
        <v>8156.587485</v>
      </c>
      <c r="P11" s="130">
        <v>34.15</v>
      </c>
      <c r="Q11" s="131">
        <f>P11/3.6</f>
        <v>9.4861111111111107</v>
      </c>
      <c r="R11" s="132">
        <f t="shared" ref="R11:R17" si="0">S11*238.8459</f>
        <v>9042.705774</v>
      </c>
      <c r="S11" s="130">
        <v>37.86</v>
      </c>
      <c r="T11" s="133">
        <f t="shared" ref="T11:T38" si="1">S11/3.6</f>
        <v>10.516666666666666</v>
      </c>
      <c r="U11" s="134">
        <f>V11*238.8459</f>
        <v>11894.525819999999</v>
      </c>
      <c r="V11" s="130">
        <v>49.8</v>
      </c>
      <c r="W11" s="133">
        <f t="shared" ref="W11:W38" si="2">V11/3.6</f>
        <v>13.833333333333332</v>
      </c>
      <c r="X11" s="135">
        <v>-25.8</v>
      </c>
      <c r="Y11" s="136"/>
      <c r="Z11" s="137"/>
      <c r="AA11" s="137"/>
      <c r="AB11" s="138"/>
      <c r="AC11" s="14">
        <f>SUM(B11:M11)+$K$42+$N$42-K11</f>
        <v>100.00009999999999</v>
      </c>
      <c r="AD11" s="15" t="str">
        <f>IF(AC11=100,"ОК"," ")</f>
        <v xml:space="preserve"> </v>
      </c>
      <c r="AE11" s="80"/>
      <c r="AF11" s="16"/>
      <c r="AG11" s="16"/>
    </row>
    <row r="12" spans="1:33" ht="15.95" customHeight="1" x14ac:dyDescent="0.25">
      <c r="A12" s="91">
        <v>2</v>
      </c>
      <c r="B12" s="92">
        <v>96.369699999999995</v>
      </c>
      <c r="C12" s="92">
        <v>1.9610000000000001</v>
      </c>
      <c r="D12" s="92">
        <v>0.59609999999999996</v>
      </c>
      <c r="E12" s="92">
        <v>9.8000000000000004E-2</v>
      </c>
      <c r="F12" s="92">
        <v>8.9700000000000002E-2</v>
      </c>
      <c r="G12" s="92">
        <v>0</v>
      </c>
      <c r="H12" s="92">
        <v>1.9599999999999999E-2</v>
      </c>
      <c r="I12" s="92">
        <v>1.38E-2</v>
      </c>
      <c r="J12" s="92">
        <v>1.3100000000000001E-2</v>
      </c>
      <c r="K12" s="92"/>
      <c r="L12" s="92">
        <v>0.68110000000000004</v>
      </c>
      <c r="M12" s="92">
        <v>0.158</v>
      </c>
      <c r="N12" s="93">
        <v>0.69630000000000003</v>
      </c>
      <c r="O12" s="103">
        <f t="shared" ref="O12:O38" si="3">P12*238.8459</f>
        <v>8158.9759439999989</v>
      </c>
      <c r="P12" s="124">
        <v>34.159999999999997</v>
      </c>
      <c r="Q12" s="105">
        <f t="shared" ref="Q12:Q38" si="4">P12/3.6</f>
        <v>9.4888888888888872</v>
      </c>
      <c r="R12" s="106">
        <f t="shared" si="0"/>
        <v>9045.0942329999998</v>
      </c>
      <c r="S12" s="95">
        <v>37.869999999999997</v>
      </c>
      <c r="T12" s="109">
        <f t="shared" si="1"/>
        <v>10.519444444444444</v>
      </c>
      <c r="U12" s="110">
        <f>V12*238.8459</f>
        <v>11896.914279000001</v>
      </c>
      <c r="V12" s="95">
        <v>49.81</v>
      </c>
      <c r="W12" s="109">
        <f t="shared" si="2"/>
        <v>13.836111111111112</v>
      </c>
      <c r="X12" s="97">
        <v>-24.3</v>
      </c>
      <c r="Y12" s="94"/>
      <c r="Z12" s="119"/>
      <c r="AA12" s="119"/>
      <c r="AB12" s="96"/>
      <c r="AC12" s="14">
        <f>SUM(B12:M12)+$K$42+$N$42-K12</f>
        <v>100.00009999999999</v>
      </c>
      <c r="AD12" s="15" t="str">
        <f t="shared" ref="AD12:AD38" si="5">IF(AC12=100,"ОК"," ")</f>
        <v xml:space="preserve"> </v>
      </c>
      <c r="AE12" s="80"/>
      <c r="AF12" s="16"/>
      <c r="AG12" s="16"/>
    </row>
    <row r="13" spans="1:33" ht="15.95" customHeight="1" x14ac:dyDescent="0.25">
      <c r="A13" s="91">
        <v>3</v>
      </c>
      <c r="B13" s="92">
        <v>96.376900000000006</v>
      </c>
      <c r="C13" s="92">
        <v>1.9537</v>
      </c>
      <c r="D13" s="92">
        <v>0.59350000000000003</v>
      </c>
      <c r="E13" s="92">
        <v>9.6600000000000005E-2</v>
      </c>
      <c r="F13" s="92">
        <v>8.8099999999999998E-2</v>
      </c>
      <c r="G13" s="92">
        <v>0</v>
      </c>
      <c r="H13" s="92">
        <v>2.01E-2</v>
      </c>
      <c r="I13" s="92">
        <v>1.37E-2</v>
      </c>
      <c r="J13" s="92">
        <v>1.2699999999999999E-2</v>
      </c>
      <c r="K13" s="92"/>
      <c r="L13" s="92">
        <v>0.68400000000000005</v>
      </c>
      <c r="M13" s="92">
        <v>0.16059999999999999</v>
      </c>
      <c r="N13" s="93">
        <v>0.69630000000000003</v>
      </c>
      <c r="O13" s="103">
        <f t="shared" si="3"/>
        <v>8158.9759439999989</v>
      </c>
      <c r="P13" s="95">
        <v>34.159999999999997</v>
      </c>
      <c r="Q13" s="105">
        <f t="shared" si="4"/>
        <v>9.4888888888888872</v>
      </c>
      <c r="R13" s="106">
        <f t="shared" si="0"/>
        <v>9042.705774</v>
      </c>
      <c r="S13" s="95">
        <v>37.86</v>
      </c>
      <c r="T13" s="109">
        <f t="shared" si="1"/>
        <v>10.516666666666666</v>
      </c>
      <c r="U13" s="110">
        <f>V13*238.8459</f>
        <v>11894.525819999999</v>
      </c>
      <c r="V13" s="95">
        <v>49.8</v>
      </c>
      <c r="W13" s="109">
        <f t="shared" si="2"/>
        <v>13.833333333333332</v>
      </c>
      <c r="X13" s="97">
        <v>-24.9</v>
      </c>
      <c r="Y13" s="94"/>
      <c r="Z13" s="119"/>
      <c r="AA13" s="119"/>
      <c r="AB13" s="96"/>
      <c r="AC13" s="14">
        <f>SUM(B13:M13)+$K$42+$N$42-K13</f>
        <v>99.999899999999997</v>
      </c>
      <c r="AD13" s="15" t="str">
        <f t="shared" si="5"/>
        <v xml:space="preserve"> </v>
      </c>
      <c r="AE13" s="80"/>
      <c r="AF13" s="16"/>
      <c r="AG13" s="16"/>
    </row>
    <row r="14" spans="1:33" ht="15.95" customHeight="1" x14ac:dyDescent="0.25">
      <c r="A14" s="91">
        <v>4</v>
      </c>
      <c r="B14" s="92">
        <v>96.321899999999999</v>
      </c>
      <c r="C14" s="92">
        <v>1.99</v>
      </c>
      <c r="D14" s="92">
        <v>0.60499999999999998</v>
      </c>
      <c r="E14" s="92">
        <v>9.8799999999999999E-2</v>
      </c>
      <c r="F14" s="92">
        <v>9.0399999999999994E-2</v>
      </c>
      <c r="G14" s="92">
        <v>0</v>
      </c>
      <c r="H14" s="92">
        <v>2.0199999999999999E-2</v>
      </c>
      <c r="I14" s="92">
        <v>1.3899999999999999E-2</v>
      </c>
      <c r="J14" s="92">
        <v>1.2699999999999999E-2</v>
      </c>
      <c r="K14" s="92"/>
      <c r="L14" s="92">
        <v>0.68500000000000005</v>
      </c>
      <c r="M14" s="92">
        <v>0.16239999999999999</v>
      </c>
      <c r="N14" s="93">
        <v>0.69669999999999999</v>
      </c>
      <c r="O14" s="103">
        <f t="shared" si="3"/>
        <v>8161.3644030000005</v>
      </c>
      <c r="P14" s="95">
        <v>34.17</v>
      </c>
      <c r="Q14" s="105">
        <f t="shared" si="4"/>
        <v>9.4916666666666671</v>
      </c>
      <c r="R14" s="106">
        <f t="shared" si="0"/>
        <v>9047.4826920000014</v>
      </c>
      <c r="S14" s="95">
        <v>37.880000000000003</v>
      </c>
      <c r="T14" s="109">
        <f t="shared" si="1"/>
        <v>10.522222222222222</v>
      </c>
      <c r="U14" s="110">
        <f>V14*238.8459</f>
        <v>11896.914279000001</v>
      </c>
      <c r="V14" s="95">
        <v>49.81</v>
      </c>
      <c r="W14" s="109">
        <f t="shared" si="2"/>
        <v>13.836111111111112</v>
      </c>
      <c r="X14" s="97">
        <v>-24.8</v>
      </c>
      <c r="Y14" s="94"/>
      <c r="Z14" s="119"/>
      <c r="AA14" s="119"/>
      <c r="AB14" s="96"/>
      <c r="AC14" s="14">
        <f>SUM(B14:M14)+$K$42+$N$42-K14</f>
        <v>100.00030000000001</v>
      </c>
      <c r="AD14" s="15" t="str">
        <f t="shared" si="5"/>
        <v xml:space="preserve"> </v>
      </c>
      <c r="AE14" s="80"/>
      <c r="AF14" s="16"/>
      <c r="AG14" s="16"/>
    </row>
    <row r="15" spans="1:33" ht="15.95" customHeight="1" x14ac:dyDescent="0.25">
      <c r="A15" s="91">
        <v>5</v>
      </c>
      <c r="B15" s="92">
        <v>96.248599999999996</v>
      </c>
      <c r="C15" s="92">
        <v>2.0402999999999998</v>
      </c>
      <c r="D15" s="92">
        <v>0.62060000000000004</v>
      </c>
      <c r="E15" s="92">
        <v>0.1014</v>
      </c>
      <c r="F15" s="92">
        <v>9.2499999999999999E-2</v>
      </c>
      <c r="G15" s="92">
        <v>0</v>
      </c>
      <c r="H15" s="92">
        <v>2.07E-2</v>
      </c>
      <c r="I15" s="92">
        <v>1.44E-2</v>
      </c>
      <c r="J15" s="92">
        <v>1.2800000000000001E-2</v>
      </c>
      <c r="K15" s="92"/>
      <c r="L15" s="92">
        <v>0.67830000000000001</v>
      </c>
      <c r="M15" s="92">
        <v>0.17050000000000001</v>
      </c>
      <c r="N15" s="93">
        <v>0.69740000000000002</v>
      </c>
      <c r="O15" s="103">
        <f t="shared" si="3"/>
        <v>8168.5297800000008</v>
      </c>
      <c r="P15" s="95">
        <v>34.200000000000003</v>
      </c>
      <c r="Q15" s="105">
        <f t="shared" si="4"/>
        <v>9.5</v>
      </c>
      <c r="R15" s="106">
        <f t="shared" si="0"/>
        <v>9054.6480689999989</v>
      </c>
      <c r="S15" s="95">
        <v>37.909999999999997</v>
      </c>
      <c r="T15" s="109">
        <f t="shared" si="1"/>
        <v>10.530555555555555</v>
      </c>
      <c r="U15" s="110">
        <f t="shared" ref="U15:U38" si="6">V15*238.8459</f>
        <v>11899.302738</v>
      </c>
      <c r="V15" s="95">
        <v>49.82</v>
      </c>
      <c r="W15" s="109">
        <f t="shared" si="2"/>
        <v>13.838888888888889</v>
      </c>
      <c r="X15" s="97">
        <v>-24.8</v>
      </c>
      <c r="Y15" s="94"/>
      <c r="Z15" s="119"/>
      <c r="AA15" s="119"/>
      <c r="AB15" s="96"/>
      <c r="AC15" s="14">
        <f t="shared" ref="AC15:AC38" si="7">SUM(B15:M15)+$K$42+$N$42-K15</f>
        <v>100.00009999999999</v>
      </c>
      <c r="AD15" s="15" t="str">
        <f t="shared" si="5"/>
        <v xml:space="preserve"> </v>
      </c>
      <c r="AE15" s="80"/>
      <c r="AF15" s="16"/>
      <c r="AG15" s="16"/>
    </row>
    <row r="16" spans="1:33" ht="15.95" customHeight="1" x14ac:dyDescent="0.25">
      <c r="A16" s="91">
        <v>6</v>
      </c>
      <c r="B16" s="92">
        <v>96.293099999999995</v>
      </c>
      <c r="C16" s="92">
        <v>2.0059</v>
      </c>
      <c r="D16" s="92">
        <v>0.61299999999999999</v>
      </c>
      <c r="E16" s="92">
        <v>9.98E-2</v>
      </c>
      <c r="F16" s="92">
        <v>9.1700000000000004E-2</v>
      </c>
      <c r="G16" s="92">
        <v>0</v>
      </c>
      <c r="H16" s="92">
        <v>2.01E-2</v>
      </c>
      <c r="I16" s="92">
        <v>1.4E-2</v>
      </c>
      <c r="J16" s="92">
        <v>1.2500000000000001E-2</v>
      </c>
      <c r="K16" s="92">
        <v>8.6E-3</v>
      </c>
      <c r="L16" s="92">
        <v>0.68440000000000001</v>
      </c>
      <c r="M16" s="92">
        <v>0.16539999999999999</v>
      </c>
      <c r="N16" s="93">
        <v>0.69699999999999995</v>
      </c>
      <c r="O16" s="103">
        <f t="shared" si="3"/>
        <v>8166.1413209999992</v>
      </c>
      <c r="P16" s="95">
        <v>34.19</v>
      </c>
      <c r="Q16" s="105">
        <f t="shared" si="4"/>
        <v>9.4972222222222218</v>
      </c>
      <c r="R16" s="106">
        <f t="shared" si="0"/>
        <v>9049.8711509999994</v>
      </c>
      <c r="S16" s="95">
        <v>37.89</v>
      </c>
      <c r="T16" s="109">
        <f t="shared" si="1"/>
        <v>10.525</v>
      </c>
      <c r="U16" s="110">
        <f t="shared" si="6"/>
        <v>11896.914279000001</v>
      </c>
      <c r="V16" s="95">
        <v>49.81</v>
      </c>
      <c r="W16" s="109">
        <f t="shared" si="2"/>
        <v>13.836111111111112</v>
      </c>
      <c r="X16" s="97">
        <v>-25</v>
      </c>
      <c r="Y16" s="94">
        <v>-19.8</v>
      </c>
      <c r="Z16" s="119"/>
      <c r="AA16" s="119"/>
      <c r="AB16" s="96"/>
      <c r="AC16" s="14">
        <f t="shared" si="7"/>
        <v>99.999899999999997</v>
      </c>
      <c r="AD16" s="15" t="str">
        <f t="shared" si="5"/>
        <v xml:space="preserve"> </v>
      </c>
      <c r="AE16" s="80"/>
      <c r="AF16" s="16"/>
      <c r="AG16" s="16"/>
    </row>
    <row r="17" spans="1:33" ht="15.95" customHeight="1" x14ac:dyDescent="0.25">
      <c r="A17" s="91">
        <v>7</v>
      </c>
      <c r="B17" s="92">
        <v>96.459699999999998</v>
      </c>
      <c r="C17" s="92">
        <v>1.8933</v>
      </c>
      <c r="D17" s="92">
        <v>0.56830000000000003</v>
      </c>
      <c r="E17" s="92">
        <v>9.3200000000000005E-2</v>
      </c>
      <c r="F17" s="92">
        <v>8.6199999999999999E-2</v>
      </c>
      <c r="G17" s="92">
        <v>0</v>
      </c>
      <c r="H17" s="92">
        <v>1.9699999999999999E-2</v>
      </c>
      <c r="I17" s="92">
        <v>1.29E-2</v>
      </c>
      <c r="J17" s="92">
        <v>1.15E-2</v>
      </c>
      <c r="K17" s="92"/>
      <c r="L17" s="92">
        <v>0.70550000000000002</v>
      </c>
      <c r="M17" s="92">
        <v>0.14979999999999999</v>
      </c>
      <c r="N17" s="93">
        <v>0.69540000000000002</v>
      </c>
      <c r="O17" s="103">
        <f t="shared" si="3"/>
        <v>8149.4221079999998</v>
      </c>
      <c r="P17" s="95">
        <v>34.119999999999997</v>
      </c>
      <c r="Q17" s="105">
        <f t="shared" si="4"/>
        <v>9.4777777777777761</v>
      </c>
      <c r="R17" s="106">
        <f t="shared" si="0"/>
        <v>9033.1519380000009</v>
      </c>
      <c r="S17" s="95">
        <v>37.82</v>
      </c>
      <c r="T17" s="109">
        <f t="shared" si="1"/>
        <v>10.505555555555555</v>
      </c>
      <c r="U17" s="110">
        <f t="shared" si="6"/>
        <v>11887.360443000001</v>
      </c>
      <c r="V17" s="95">
        <v>49.77</v>
      </c>
      <c r="W17" s="109">
        <f t="shared" si="2"/>
        <v>13.825000000000001</v>
      </c>
      <c r="X17" s="97">
        <v>-24.7</v>
      </c>
      <c r="Y17" s="94"/>
      <c r="Z17" s="119"/>
      <c r="AA17" s="119"/>
      <c r="AB17" s="96"/>
      <c r="AC17" s="14">
        <f t="shared" si="7"/>
        <v>100.00009999999999</v>
      </c>
      <c r="AD17" s="15" t="str">
        <f t="shared" si="5"/>
        <v xml:space="preserve"> </v>
      </c>
      <c r="AE17" s="80"/>
      <c r="AF17" s="16"/>
      <c r="AG17" s="16"/>
    </row>
    <row r="18" spans="1:33" ht="15.95" customHeight="1" x14ac:dyDescent="0.25">
      <c r="A18" s="91">
        <v>8</v>
      </c>
      <c r="B18" s="92">
        <v>96.298500000000004</v>
      </c>
      <c r="C18" s="92">
        <v>2.0135000000000001</v>
      </c>
      <c r="D18" s="92">
        <v>0.61399999999999999</v>
      </c>
      <c r="E18" s="92">
        <v>0.1004</v>
      </c>
      <c r="F18" s="92">
        <v>9.1899999999999996E-2</v>
      </c>
      <c r="G18" s="92">
        <v>0</v>
      </c>
      <c r="H18" s="92">
        <v>2.0199999999999999E-2</v>
      </c>
      <c r="I18" s="92">
        <v>1.4E-2</v>
      </c>
      <c r="J18" s="92">
        <v>1.26E-2</v>
      </c>
      <c r="K18" s="92"/>
      <c r="L18" s="92">
        <v>0.67279999999999995</v>
      </c>
      <c r="M18" s="92">
        <v>0.1623</v>
      </c>
      <c r="N18" s="93">
        <v>0.69699999999999995</v>
      </c>
      <c r="O18" s="103">
        <f t="shared" si="3"/>
        <v>8166.1413209999992</v>
      </c>
      <c r="P18" s="95">
        <v>34.19</v>
      </c>
      <c r="Q18" s="105">
        <f t="shared" si="4"/>
        <v>9.4972222222222218</v>
      </c>
      <c r="R18" s="106">
        <f t="shared" ref="R18:R38" si="8">S18*238.8459</f>
        <v>9052.2596099999992</v>
      </c>
      <c r="S18" s="95">
        <v>37.9</v>
      </c>
      <c r="T18" s="109">
        <f t="shared" si="1"/>
        <v>10.527777777777777</v>
      </c>
      <c r="U18" s="110">
        <f t="shared" si="6"/>
        <v>11901.691197</v>
      </c>
      <c r="V18" s="95">
        <v>49.83</v>
      </c>
      <c r="W18" s="109">
        <f t="shared" si="2"/>
        <v>13.841666666666665</v>
      </c>
      <c r="X18" s="97">
        <v>-24.6</v>
      </c>
      <c r="Y18" s="94"/>
      <c r="Z18" s="119"/>
      <c r="AA18" s="119"/>
      <c r="AB18" s="96"/>
      <c r="AC18" s="14">
        <f t="shared" si="7"/>
        <v>100.00019999999999</v>
      </c>
      <c r="AD18" s="15"/>
      <c r="AE18" s="80"/>
      <c r="AF18" s="16"/>
      <c r="AG18" s="16"/>
    </row>
    <row r="19" spans="1:33" ht="15.95" customHeight="1" x14ac:dyDescent="0.25">
      <c r="A19" s="91">
        <v>9</v>
      </c>
      <c r="B19" s="92">
        <v>96.323400000000007</v>
      </c>
      <c r="C19" s="92">
        <v>1.9941</v>
      </c>
      <c r="D19" s="92">
        <v>0.60899999999999999</v>
      </c>
      <c r="E19" s="92">
        <v>9.8699999999999996E-2</v>
      </c>
      <c r="F19" s="92">
        <v>9.1200000000000003E-2</v>
      </c>
      <c r="G19" s="92">
        <v>0</v>
      </c>
      <c r="H19" s="92">
        <v>2.0799999999999999E-2</v>
      </c>
      <c r="I19" s="92">
        <v>1.46E-2</v>
      </c>
      <c r="J19" s="92">
        <v>1.2699999999999999E-2</v>
      </c>
      <c r="K19" s="92"/>
      <c r="L19" s="92">
        <v>0.67390000000000005</v>
      </c>
      <c r="M19" s="92">
        <v>0.1618</v>
      </c>
      <c r="N19" s="93">
        <v>0.69679999999999997</v>
      </c>
      <c r="O19" s="103">
        <f t="shared" si="3"/>
        <v>8166.1413209999992</v>
      </c>
      <c r="P19" s="95">
        <v>34.19</v>
      </c>
      <c r="Q19" s="105">
        <f t="shared" si="4"/>
        <v>9.4972222222222218</v>
      </c>
      <c r="R19" s="106">
        <f t="shared" si="8"/>
        <v>9049.8711509999994</v>
      </c>
      <c r="S19" s="95">
        <v>37.89</v>
      </c>
      <c r="T19" s="109">
        <f t="shared" si="1"/>
        <v>10.525</v>
      </c>
      <c r="U19" s="110">
        <f t="shared" si="6"/>
        <v>11899.302738</v>
      </c>
      <c r="V19" s="95">
        <v>49.82</v>
      </c>
      <c r="W19" s="109">
        <f t="shared" si="2"/>
        <v>13.838888888888889</v>
      </c>
      <c r="X19" s="97">
        <v>-24.9</v>
      </c>
      <c r="Y19" s="94"/>
      <c r="Z19" s="119"/>
      <c r="AA19" s="119"/>
      <c r="AB19" s="96"/>
      <c r="AC19" s="14">
        <f t="shared" si="7"/>
        <v>100.00019999999999</v>
      </c>
      <c r="AD19" s="15" t="str">
        <f t="shared" si="5"/>
        <v xml:space="preserve"> </v>
      </c>
      <c r="AE19" s="80"/>
      <c r="AF19" s="16"/>
      <c r="AG19" s="16"/>
    </row>
    <row r="20" spans="1:33" ht="15.95" customHeight="1" x14ac:dyDescent="0.25">
      <c r="A20" s="91">
        <v>10</v>
      </c>
      <c r="B20" s="92">
        <v>96.227699999999999</v>
      </c>
      <c r="C20" s="92">
        <v>2.0569000000000002</v>
      </c>
      <c r="D20" s="92">
        <v>0.63019999999999998</v>
      </c>
      <c r="E20" s="92">
        <v>0.10199999999999999</v>
      </c>
      <c r="F20" s="92">
        <v>9.3299999999999994E-2</v>
      </c>
      <c r="G20" s="92">
        <v>0</v>
      </c>
      <c r="H20" s="92">
        <v>1.9900000000000001E-2</v>
      </c>
      <c r="I20" s="92">
        <v>1.41E-2</v>
      </c>
      <c r="J20" s="92">
        <v>1.35E-2</v>
      </c>
      <c r="K20" s="92"/>
      <c r="L20" s="92">
        <v>0.67279999999999995</v>
      </c>
      <c r="M20" s="92">
        <v>0.16969999999999999</v>
      </c>
      <c r="N20" s="93">
        <v>0.6976</v>
      </c>
      <c r="O20" s="103">
        <f t="shared" si="3"/>
        <v>8170.9182390000005</v>
      </c>
      <c r="P20" s="95">
        <v>34.21</v>
      </c>
      <c r="Q20" s="105">
        <f t="shared" si="4"/>
        <v>9.5027777777777782</v>
      </c>
      <c r="R20" s="106">
        <f t="shared" si="8"/>
        <v>9057.0365280000005</v>
      </c>
      <c r="S20" s="95">
        <v>37.92</v>
      </c>
      <c r="T20" s="109">
        <f t="shared" si="1"/>
        <v>10.533333333333333</v>
      </c>
      <c r="U20" s="110">
        <f t="shared" si="6"/>
        <v>11901.691197</v>
      </c>
      <c r="V20" s="95">
        <v>49.83</v>
      </c>
      <c r="W20" s="109">
        <f t="shared" si="2"/>
        <v>13.841666666666665</v>
      </c>
      <c r="X20" s="97">
        <v>-25</v>
      </c>
      <c r="Y20" s="94"/>
      <c r="Z20" s="119"/>
      <c r="AA20" s="119"/>
      <c r="AB20" s="96"/>
      <c r="AC20" s="14">
        <f t="shared" si="7"/>
        <v>100.0001</v>
      </c>
      <c r="AD20" s="15" t="str">
        <f t="shared" si="5"/>
        <v xml:space="preserve"> </v>
      </c>
      <c r="AE20" s="80"/>
      <c r="AF20" s="16"/>
      <c r="AG20" s="16"/>
    </row>
    <row r="21" spans="1:33" ht="15.95" customHeight="1" x14ac:dyDescent="0.25">
      <c r="A21" s="91">
        <v>11</v>
      </c>
      <c r="B21" s="92">
        <v>96.255799999999994</v>
      </c>
      <c r="C21" s="92">
        <v>2.0402</v>
      </c>
      <c r="D21" s="92">
        <v>0.62150000000000005</v>
      </c>
      <c r="E21" s="92">
        <v>0.1004</v>
      </c>
      <c r="F21" s="92">
        <v>9.1600000000000001E-2</v>
      </c>
      <c r="G21" s="92">
        <v>0</v>
      </c>
      <c r="H21" s="92">
        <v>2.0400000000000001E-2</v>
      </c>
      <c r="I21" s="92">
        <v>1.46E-2</v>
      </c>
      <c r="J21" s="92">
        <v>1.32E-2</v>
      </c>
      <c r="K21" s="92"/>
      <c r="L21" s="92">
        <v>0.67579999999999996</v>
      </c>
      <c r="M21" s="92">
        <v>0.1666</v>
      </c>
      <c r="N21" s="93">
        <v>0.69730000000000003</v>
      </c>
      <c r="O21" s="103">
        <f t="shared" si="3"/>
        <v>8168.5297800000008</v>
      </c>
      <c r="P21" s="95">
        <v>34.200000000000003</v>
      </c>
      <c r="Q21" s="105">
        <f t="shared" si="4"/>
        <v>9.5</v>
      </c>
      <c r="R21" s="106">
        <f t="shared" si="8"/>
        <v>9054.6480689999989</v>
      </c>
      <c r="S21" s="95">
        <v>37.909999999999997</v>
      </c>
      <c r="T21" s="109">
        <f t="shared" si="1"/>
        <v>10.530555555555555</v>
      </c>
      <c r="U21" s="110">
        <f t="shared" si="6"/>
        <v>11901.691197</v>
      </c>
      <c r="V21" s="95">
        <v>49.83</v>
      </c>
      <c r="W21" s="109">
        <f t="shared" si="2"/>
        <v>13.841666666666665</v>
      </c>
      <c r="X21" s="97">
        <v>-25.2</v>
      </c>
      <c r="Y21" s="94"/>
      <c r="Z21" s="119"/>
      <c r="AA21" s="119"/>
      <c r="AB21" s="96"/>
      <c r="AC21" s="14">
        <f t="shared" si="7"/>
        <v>100.00009999999997</v>
      </c>
      <c r="AD21" s="15" t="str">
        <f t="shared" si="5"/>
        <v xml:space="preserve"> </v>
      </c>
      <c r="AE21" s="80"/>
      <c r="AF21" s="16"/>
      <c r="AG21" s="16"/>
    </row>
    <row r="22" spans="1:33" ht="15.95" customHeight="1" x14ac:dyDescent="0.25">
      <c r="A22" s="91">
        <v>12</v>
      </c>
      <c r="B22" s="92">
        <v>96.254199999999997</v>
      </c>
      <c r="C22" s="92">
        <v>2.0373000000000001</v>
      </c>
      <c r="D22" s="92">
        <v>0.62250000000000005</v>
      </c>
      <c r="E22" s="92">
        <v>0.1011</v>
      </c>
      <c r="F22" s="92">
        <v>9.2700000000000005E-2</v>
      </c>
      <c r="G22" s="92">
        <v>0</v>
      </c>
      <c r="H22" s="92">
        <v>2.06E-2</v>
      </c>
      <c r="I22" s="92">
        <v>1.44E-2</v>
      </c>
      <c r="J22" s="92">
        <v>1.35E-2</v>
      </c>
      <c r="K22" s="92"/>
      <c r="L22" s="92">
        <v>0.67789999999999995</v>
      </c>
      <c r="M22" s="92">
        <v>0.16589999999999999</v>
      </c>
      <c r="N22" s="93">
        <v>0.69730000000000003</v>
      </c>
      <c r="O22" s="103">
        <f t="shared" si="3"/>
        <v>8168.5297800000008</v>
      </c>
      <c r="P22" s="95">
        <v>34.200000000000003</v>
      </c>
      <c r="Q22" s="105">
        <f t="shared" si="4"/>
        <v>9.5</v>
      </c>
      <c r="R22" s="106">
        <f t="shared" si="8"/>
        <v>9054.6480689999989</v>
      </c>
      <c r="S22" s="95">
        <v>37.909999999999997</v>
      </c>
      <c r="T22" s="109">
        <f t="shared" si="1"/>
        <v>10.530555555555555</v>
      </c>
      <c r="U22" s="110">
        <f t="shared" si="6"/>
        <v>11901.691197</v>
      </c>
      <c r="V22" s="95">
        <v>49.83</v>
      </c>
      <c r="W22" s="109">
        <f t="shared" si="2"/>
        <v>13.841666666666665</v>
      </c>
      <c r="X22" s="97">
        <v>-25.3</v>
      </c>
      <c r="Y22" s="98"/>
      <c r="Z22" s="120"/>
      <c r="AA22" s="120"/>
      <c r="AB22" s="96"/>
      <c r="AC22" s="14">
        <f t="shared" si="7"/>
        <v>100.00009999999997</v>
      </c>
      <c r="AD22" s="15" t="str">
        <f t="shared" si="5"/>
        <v xml:space="preserve"> </v>
      </c>
      <c r="AE22" s="80"/>
      <c r="AF22" s="16"/>
      <c r="AG22" s="16"/>
    </row>
    <row r="23" spans="1:33" ht="15.95" customHeight="1" x14ac:dyDescent="0.25">
      <c r="A23" s="91">
        <v>13</v>
      </c>
      <c r="B23" s="92">
        <v>96.255899999999997</v>
      </c>
      <c r="C23" s="92">
        <v>2.0379</v>
      </c>
      <c r="D23" s="92">
        <v>0.622</v>
      </c>
      <c r="E23" s="92">
        <v>0.1003</v>
      </c>
      <c r="F23" s="92">
        <v>9.1499999999999998E-2</v>
      </c>
      <c r="G23" s="92">
        <v>0</v>
      </c>
      <c r="H23" s="92">
        <v>2.06E-2</v>
      </c>
      <c r="I23" s="92">
        <v>1.4200000000000001E-2</v>
      </c>
      <c r="J23" s="92">
        <v>1.32E-2</v>
      </c>
      <c r="K23" s="92">
        <v>7.6E-3</v>
      </c>
      <c r="L23" s="92">
        <v>0.67910000000000004</v>
      </c>
      <c r="M23" s="92">
        <v>0.16550000000000001</v>
      </c>
      <c r="N23" s="93">
        <v>0.69730000000000003</v>
      </c>
      <c r="O23" s="103">
        <f t="shared" si="3"/>
        <v>8168.5297800000008</v>
      </c>
      <c r="P23" s="95">
        <v>34.200000000000003</v>
      </c>
      <c r="Q23" s="105">
        <f t="shared" si="4"/>
        <v>9.5</v>
      </c>
      <c r="R23" s="106">
        <f t="shared" si="8"/>
        <v>9054.6480689999989</v>
      </c>
      <c r="S23" s="95">
        <v>37.909999999999997</v>
      </c>
      <c r="T23" s="109">
        <f t="shared" si="1"/>
        <v>10.530555555555555</v>
      </c>
      <c r="U23" s="110">
        <f t="shared" si="6"/>
        <v>11901.691197</v>
      </c>
      <c r="V23" s="95">
        <v>49.83</v>
      </c>
      <c r="W23" s="109">
        <f t="shared" si="2"/>
        <v>13.841666666666665</v>
      </c>
      <c r="X23" s="97">
        <v>-25.3</v>
      </c>
      <c r="Y23" s="94"/>
      <c r="Z23" s="119"/>
      <c r="AA23" s="119"/>
      <c r="AB23" s="96"/>
      <c r="AC23" s="14">
        <f t="shared" si="7"/>
        <v>100.00019999999999</v>
      </c>
      <c r="AD23" s="15" t="str">
        <f t="shared" si="5"/>
        <v xml:space="preserve"> </v>
      </c>
      <c r="AE23" s="80"/>
      <c r="AF23" s="16"/>
      <c r="AG23" s="16"/>
    </row>
    <row r="24" spans="1:33" ht="15.95" customHeight="1" x14ac:dyDescent="0.25">
      <c r="A24" s="91">
        <v>14</v>
      </c>
      <c r="B24" s="92">
        <v>96.3309</v>
      </c>
      <c r="C24" s="92">
        <v>1.9921</v>
      </c>
      <c r="D24" s="92">
        <v>0.60409999999999997</v>
      </c>
      <c r="E24" s="92">
        <v>9.7000000000000003E-2</v>
      </c>
      <c r="F24" s="92">
        <v>8.8300000000000003E-2</v>
      </c>
      <c r="G24" s="92">
        <v>0</v>
      </c>
      <c r="H24" s="92">
        <v>1.9800000000000002E-2</v>
      </c>
      <c r="I24" s="92">
        <v>1.38E-2</v>
      </c>
      <c r="J24" s="92">
        <v>1.2800000000000001E-2</v>
      </c>
      <c r="K24" s="92"/>
      <c r="L24" s="92">
        <v>0.68259999999999998</v>
      </c>
      <c r="M24" s="92">
        <v>0.15859999999999999</v>
      </c>
      <c r="N24" s="93">
        <v>0.6966</v>
      </c>
      <c r="O24" s="103">
        <f t="shared" si="3"/>
        <v>8161.3644030000005</v>
      </c>
      <c r="P24" s="95">
        <v>34.17</v>
      </c>
      <c r="Q24" s="105">
        <f t="shared" si="4"/>
        <v>9.4916666666666671</v>
      </c>
      <c r="R24" s="106">
        <f t="shared" si="8"/>
        <v>9047.4826920000014</v>
      </c>
      <c r="S24" s="95">
        <v>37.880000000000003</v>
      </c>
      <c r="T24" s="109">
        <f t="shared" si="1"/>
        <v>10.522222222222222</v>
      </c>
      <c r="U24" s="110">
        <f t="shared" si="6"/>
        <v>11896.914279000001</v>
      </c>
      <c r="V24" s="95">
        <v>49.81</v>
      </c>
      <c r="W24" s="109">
        <f t="shared" si="2"/>
        <v>13.836111111111112</v>
      </c>
      <c r="X24" s="97">
        <v>-25.4</v>
      </c>
      <c r="Y24" s="94"/>
      <c r="Z24" s="120"/>
      <c r="AA24" s="120"/>
      <c r="AB24" s="96"/>
      <c r="AC24" s="14">
        <f t="shared" si="7"/>
        <v>100</v>
      </c>
      <c r="AD24" s="15" t="str">
        <f t="shared" si="5"/>
        <v>ОК</v>
      </c>
      <c r="AE24" s="80"/>
      <c r="AF24" s="16"/>
      <c r="AG24" s="16"/>
    </row>
    <row r="25" spans="1:33" ht="15.95" customHeight="1" x14ac:dyDescent="0.25">
      <c r="A25" s="91">
        <v>15</v>
      </c>
      <c r="B25" s="92">
        <v>96.343999999999994</v>
      </c>
      <c r="C25" s="92">
        <v>1.9855</v>
      </c>
      <c r="D25" s="92">
        <v>0.60299999999999998</v>
      </c>
      <c r="E25" s="92">
        <v>9.6299999999999997E-2</v>
      </c>
      <c r="F25" s="92">
        <v>8.77E-2</v>
      </c>
      <c r="G25" s="92">
        <v>0</v>
      </c>
      <c r="H25" s="92">
        <v>1.9800000000000002E-2</v>
      </c>
      <c r="I25" s="92">
        <v>1.3599999999999999E-2</v>
      </c>
      <c r="J25" s="92">
        <v>1.2800000000000001E-2</v>
      </c>
      <c r="K25" s="92"/>
      <c r="L25" s="92">
        <v>0.67859999999999998</v>
      </c>
      <c r="M25" s="92">
        <v>0.15870000000000001</v>
      </c>
      <c r="N25" s="93">
        <v>0.69650000000000001</v>
      </c>
      <c r="O25" s="103">
        <f t="shared" si="3"/>
        <v>8161.3644030000005</v>
      </c>
      <c r="P25" s="95">
        <v>34.17</v>
      </c>
      <c r="Q25" s="105">
        <f t="shared" si="4"/>
        <v>9.4916666666666671</v>
      </c>
      <c r="R25" s="106">
        <f t="shared" si="8"/>
        <v>9047.4826920000014</v>
      </c>
      <c r="S25" s="95">
        <v>37.880000000000003</v>
      </c>
      <c r="T25" s="109">
        <f t="shared" si="1"/>
        <v>10.522222222222222</v>
      </c>
      <c r="U25" s="110">
        <f t="shared" si="6"/>
        <v>11896.914279000001</v>
      </c>
      <c r="V25" s="95">
        <v>49.81</v>
      </c>
      <c r="W25" s="109">
        <f t="shared" si="2"/>
        <v>13.836111111111112</v>
      </c>
      <c r="X25" s="97">
        <v>-25.5</v>
      </c>
      <c r="Y25" s="94"/>
      <c r="Z25" s="121"/>
      <c r="AA25" s="121"/>
      <c r="AB25" s="96"/>
      <c r="AC25" s="14">
        <f t="shared" si="7"/>
        <v>99.999999999999986</v>
      </c>
      <c r="AD25" s="15" t="str">
        <f t="shared" si="5"/>
        <v>ОК</v>
      </c>
      <c r="AE25" s="80"/>
      <c r="AF25" s="16"/>
      <c r="AG25" s="16"/>
    </row>
    <row r="26" spans="1:33" ht="15.95" customHeight="1" x14ac:dyDescent="0.25">
      <c r="A26" s="91">
        <v>16</v>
      </c>
      <c r="B26" s="92">
        <v>96.4084</v>
      </c>
      <c r="C26" s="92">
        <v>1.9172</v>
      </c>
      <c r="D26" s="92">
        <v>0.60929999999999995</v>
      </c>
      <c r="E26" s="92">
        <v>9.8500000000000004E-2</v>
      </c>
      <c r="F26" s="92">
        <v>8.9399999999999993E-2</v>
      </c>
      <c r="G26" s="92">
        <v>0</v>
      </c>
      <c r="H26" s="92">
        <v>1.7399999999999999E-2</v>
      </c>
      <c r="I26" s="92">
        <v>1.32E-2</v>
      </c>
      <c r="J26" s="92">
        <v>1.24E-2</v>
      </c>
      <c r="K26" s="92"/>
      <c r="L26" s="92">
        <v>0.67420000000000002</v>
      </c>
      <c r="M26" s="92">
        <v>0.16009999999999999</v>
      </c>
      <c r="N26" s="93">
        <v>0.69610000000000005</v>
      </c>
      <c r="O26" s="103">
        <f t="shared" si="3"/>
        <v>8158.9759439999989</v>
      </c>
      <c r="P26" s="95">
        <v>34.159999999999997</v>
      </c>
      <c r="Q26" s="105">
        <f t="shared" si="4"/>
        <v>9.4888888888888872</v>
      </c>
      <c r="R26" s="106">
        <f t="shared" si="8"/>
        <v>9045.0942329999998</v>
      </c>
      <c r="S26" s="95">
        <v>37.869999999999997</v>
      </c>
      <c r="T26" s="109">
        <f t="shared" si="1"/>
        <v>10.519444444444444</v>
      </c>
      <c r="U26" s="110">
        <f t="shared" si="6"/>
        <v>11896.914279000001</v>
      </c>
      <c r="V26" s="95">
        <v>49.81</v>
      </c>
      <c r="W26" s="109">
        <f t="shared" si="2"/>
        <v>13.836111111111112</v>
      </c>
      <c r="X26" s="97">
        <v>-25.6</v>
      </c>
      <c r="Y26" s="94"/>
      <c r="Z26" s="119"/>
      <c r="AA26" s="119"/>
      <c r="AB26" s="99">
        <v>0</v>
      </c>
      <c r="AC26" s="14">
        <f t="shared" si="7"/>
        <v>100.00009999999999</v>
      </c>
      <c r="AD26" s="15" t="str">
        <f t="shared" si="5"/>
        <v xml:space="preserve"> </v>
      </c>
      <c r="AE26" s="80"/>
      <c r="AF26" s="16"/>
      <c r="AG26" s="16"/>
    </row>
    <row r="27" spans="1:33" ht="15.95" customHeight="1" x14ac:dyDescent="0.25">
      <c r="A27" s="91">
        <v>17</v>
      </c>
      <c r="B27" s="92">
        <v>96.299499999999995</v>
      </c>
      <c r="C27" s="92">
        <v>2.0175000000000001</v>
      </c>
      <c r="D27" s="92">
        <v>0.61599999999999999</v>
      </c>
      <c r="E27" s="92">
        <v>9.9099999999999994E-2</v>
      </c>
      <c r="F27" s="92">
        <v>9.0300000000000005E-2</v>
      </c>
      <c r="G27" s="92">
        <v>0</v>
      </c>
      <c r="H27" s="92">
        <v>2.01E-2</v>
      </c>
      <c r="I27" s="92">
        <v>1.3899999999999999E-2</v>
      </c>
      <c r="J27" s="92">
        <v>1.2699999999999999E-2</v>
      </c>
      <c r="K27" s="92"/>
      <c r="L27" s="92">
        <v>0.66890000000000005</v>
      </c>
      <c r="M27" s="92">
        <v>0.16220000000000001</v>
      </c>
      <c r="N27" s="93">
        <v>0.69689999999999996</v>
      </c>
      <c r="O27" s="103">
        <f t="shared" si="3"/>
        <v>8166.1413209999992</v>
      </c>
      <c r="P27" s="95">
        <v>34.19</v>
      </c>
      <c r="Q27" s="105">
        <f t="shared" si="4"/>
        <v>9.4972222222222218</v>
      </c>
      <c r="R27" s="106">
        <f t="shared" si="8"/>
        <v>9052.2596099999992</v>
      </c>
      <c r="S27" s="95">
        <v>37.9</v>
      </c>
      <c r="T27" s="109">
        <f t="shared" si="1"/>
        <v>10.527777777777777</v>
      </c>
      <c r="U27" s="110">
        <f t="shared" si="6"/>
        <v>11901.691197</v>
      </c>
      <c r="V27" s="95">
        <v>49.83</v>
      </c>
      <c r="W27" s="109">
        <f t="shared" si="2"/>
        <v>13.841666666666665</v>
      </c>
      <c r="X27" s="97">
        <v>-25.6</v>
      </c>
      <c r="Y27" s="94"/>
      <c r="Z27" s="122" t="s">
        <v>86</v>
      </c>
      <c r="AA27" s="122" t="s">
        <v>87</v>
      </c>
      <c r="AB27" s="96"/>
      <c r="AC27" s="14">
        <f t="shared" si="7"/>
        <v>100.00019999999999</v>
      </c>
      <c r="AD27" s="15" t="str">
        <f t="shared" si="5"/>
        <v xml:space="preserve"> </v>
      </c>
      <c r="AE27" s="80"/>
      <c r="AF27" s="16"/>
      <c r="AG27" s="16"/>
    </row>
    <row r="28" spans="1:33" ht="15.95" customHeight="1" x14ac:dyDescent="0.25">
      <c r="A28" s="91">
        <v>18</v>
      </c>
      <c r="B28" s="92">
        <v>96.274699999999996</v>
      </c>
      <c r="C28" s="92">
        <v>2.0329999999999999</v>
      </c>
      <c r="D28" s="92">
        <v>0.62280000000000002</v>
      </c>
      <c r="E28" s="92">
        <v>0.1003</v>
      </c>
      <c r="F28" s="92">
        <v>9.1499999999999998E-2</v>
      </c>
      <c r="G28" s="92">
        <v>0</v>
      </c>
      <c r="H28" s="92">
        <v>2.01E-2</v>
      </c>
      <c r="I28" s="92">
        <v>1.4E-2</v>
      </c>
      <c r="J28" s="92">
        <v>1.29E-2</v>
      </c>
      <c r="K28" s="92"/>
      <c r="L28" s="92">
        <v>0.66700000000000004</v>
      </c>
      <c r="M28" s="92">
        <v>0.1638</v>
      </c>
      <c r="N28" s="93">
        <v>0.69720000000000004</v>
      </c>
      <c r="O28" s="103">
        <f t="shared" si="3"/>
        <v>8168.5297800000008</v>
      </c>
      <c r="P28" s="95">
        <v>34.200000000000003</v>
      </c>
      <c r="Q28" s="105">
        <f t="shared" si="4"/>
        <v>9.5</v>
      </c>
      <c r="R28" s="106">
        <f t="shared" si="8"/>
        <v>9054.6480689999989</v>
      </c>
      <c r="S28" s="95">
        <v>37.909999999999997</v>
      </c>
      <c r="T28" s="109">
        <f t="shared" si="1"/>
        <v>10.530555555555555</v>
      </c>
      <c r="U28" s="110">
        <f t="shared" si="6"/>
        <v>11901.691197</v>
      </c>
      <c r="V28" s="95">
        <v>49.83</v>
      </c>
      <c r="W28" s="109">
        <f t="shared" si="2"/>
        <v>13.841666666666665</v>
      </c>
      <c r="X28" s="97">
        <v>-25.3</v>
      </c>
      <c r="Y28" s="94"/>
      <c r="Z28" s="119"/>
      <c r="AA28" s="119"/>
      <c r="AB28" s="96"/>
      <c r="AC28" s="14">
        <f t="shared" si="7"/>
        <v>100.00009999999999</v>
      </c>
      <c r="AD28" s="15" t="str">
        <f t="shared" si="5"/>
        <v xml:space="preserve"> </v>
      </c>
      <c r="AE28" s="80"/>
      <c r="AF28" s="16"/>
      <c r="AG28" s="16"/>
    </row>
    <row r="29" spans="1:33" ht="15.95" customHeight="1" x14ac:dyDescent="0.25">
      <c r="A29" s="91">
        <v>19</v>
      </c>
      <c r="B29" s="92">
        <v>96.246300000000005</v>
      </c>
      <c r="C29" s="92">
        <v>2.0543</v>
      </c>
      <c r="D29" s="92">
        <v>0.62549999999999994</v>
      </c>
      <c r="E29" s="92">
        <v>9.9900000000000003E-2</v>
      </c>
      <c r="F29" s="92">
        <v>9.0899999999999995E-2</v>
      </c>
      <c r="G29" s="92">
        <v>0</v>
      </c>
      <c r="H29" s="92">
        <v>2.01E-2</v>
      </c>
      <c r="I29" s="92">
        <v>1.4E-2</v>
      </c>
      <c r="J29" s="92">
        <v>1.26E-2</v>
      </c>
      <c r="K29" s="92"/>
      <c r="L29" s="92">
        <v>0.67059999999999997</v>
      </c>
      <c r="M29" s="92">
        <v>0.1658</v>
      </c>
      <c r="N29" s="93">
        <v>0.69730000000000003</v>
      </c>
      <c r="O29" s="103">
        <f t="shared" si="3"/>
        <v>8168.5297800000008</v>
      </c>
      <c r="P29" s="95">
        <v>34.200000000000003</v>
      </c>
      <c r="Q29" s="105">
        <f t="shared" si="4"/>
        <v>9.5</v>
      </c>
      <c r="R29" s="106">
        <f t="shared" si="8"/>
        <v>9057.0365280000005</v>
      </c>
      <c r="S29" s="95">
        <v>37.92</v>
      </c>
      <c r="T29" s="109">
        <f t="shared" si="1"/>
        <v>10.533333333333333</v>
      </c>
      <c r="U29" s="110">
        <f t="shared" si="6"/>
        <v>11901.691197</v>
      </c>
      <c r="V29" s="95">
        <v>49.83</v>
      </c>
      <c r="W29" s="109">
        <f t="shared" si="2"/>
        <v>13.841666666666665</v>
      </c>
      <c r="X29" s="97">
        <v>-25</v>
      </c>
      <c r="Y29" s="98"/>
      <c r="Z29" s="119"/>
      <c r="AA29" s="119"/>
      <c r="AB29" s="96"/>
      <c r="AC29" s="14">
        <f t="shared" si="7"/>
        <v>100.00000000000001</v>
      </c>
      <c r="AD29" s="15" t="str">
        <f t="shared" si="5"/>
        <v>ОК</v>
      </c>
      <c r="AE29" s="80"/>
      <c r="AF29" s="16"/>
      <c r="AG29" s="16"/>
    </row>
    <row r="30" spans="1:33" ht="15.95" customHeight="1" x14ac:dyDescent="0.25">
      <c r="A30" s="91">
        <v>20</v>
      </c>
      <c r="B30" s="92">
        <v>96.246099999999998</v>
      </c>
      <c r="C30" s="92">
        <v>2.0518999999999998</v>
      </c>
      <c r="D30" s="92">
        <v>0.62719999999999998</v>
      </c>
      <c r="E30" s="92">
        <v>0.1004</v>
      </c>
      <c r="F30" s="92">
        <v>9.1499999999999998E-2</v>
      </c>
      <c r="G30" s="92">
        <v>0</v>
      </c>
      <c r="H30" s="92">
        <v>2.1499999999999998E-2</v>
      </c>
      <c r="I30" s="92">
        <v>1.41E-2</v>
      </c>
      <c r="J30" s="92">
        <v>1.26E-2</v>
      </c>
      <c r="K30" s="92"/>
      <c r="L30" s="92">
        <v>0.67</v>
      </c>
      <c r="M30" s="92">
        <v>0.1648</v>
      </c>
      <c r="N30" s="93">
        <v>0.69740000000000002</v>
      </c>
      <c r="O30" s="103">
        <f t="shared" si="3"/>
        <v>8170.9182390000005</v>
      </c>
      <c r="P30" s="95">
        <v>34.21</v>
      </c>
      <c r="Q30" s="105">
        <f t="shared" si="4"/>
        <v>9.5027777777777782</v>
      </c>
      <c r="R30" s="106">
        <f t="shared" si="8"/>
        <v>9057.0365280000005</v>
      </c>
      <c r="S30" s="95">
        <v>37.92</v>
      </c>
      <c r="T30" s="109">
        <f t="shared" si="1"/>
        <v>10.533333333333333</v>
      </c>
      <c r="U30" s="110">
        <f t="shared" si="6"/>
        <v>11904.079656000002</v>
      </c>
      <c r="V30" s="95">
        <v>49.84</v>
      </c>
      <c r="W30" s="109">
        <f t="shared" si="2"/>
        <v>13.844444444444445</v>
      </c>
      <c r="X30" s="97">
        <v>-24.8</v>
      </c>
      <c r="Y30" s="98">
        <v>-21.1</v>
      </c>
      <c r="Z30" s="119"/>
      <c r="AA30" s="119"/>
      <c r="AB30" s="99">
        <v>0</v>
      </c>
      <c r="AC30" s="14">
        <f t="shared" si="7"/>
        <v>100.0001</v>
      </c>
      <c r="AD30" s="15" t="str">
        <f t="shared" si="5"/>
        <v xml:space="preserve"> </v>
      </c>
      <c r="AE30" s="80"/>
      <c r="AF30" s="16"/>
      <c r="AG30" s="16"/>
    </row>
    <row r="31" spans="1:33" ht="15.95" customHeight="1" x14ac:dyDescent="0.25">
      <c r="A31" s="91">
        <v>21</v>
      </c>
      <c r="B31" s="92">
        <v>96.308099999999996</v>
      </c>
      <c r="C31" s="92">
        <v>2.0163000000000002</v>
      </c>
      <c r="D31" s="92">
        <v>0.61150000000000004</v>
      </c>
      <c r="E31" s="92">
        <v>9.7000000000000003E-2</v>
      </c>
      <c r="F31" s="92">
        <v>8.8099999999999998E-2</v>
      </c>
      <c r="G31" s="92">
        <v>0</v>
      </c>
      <c r="H31" s="92">
        <v>1.9099999999999999E-2</v>
      </c>
      <c r="I31" s="92">
        <v>1.32E-2</v>
      </c>
      <c r="J31" s="92">
        <v>1.1599999999999999E-2</v>
      </c>
      <c r="K31" s="92">
        <v>8.3000000000000001E-3</v>
      </c>
      <c r="L31" s="92">
        <v>0.67579999999999996</v>
      </c>
      <c r="M31" s="92">
        <v>0.1593</v>
      </c>
      <c r="N31" s="93">
        <v>0.69669999999999999</v>
      </c>
      <c r="O31" s="103">
        <f t="shared" si="3"/>
        <v>8163.7528620000003</v>
      </c>
      <c r="P31" s="95">
        <v>34.18</v>
      </c>
      <c r="Q31" s="105">
        <f t="shared" si="4"/>
        <v>9.4944444444444436</v>
      </c>
      <c r="R31" s="106">
        <f t="shared" si="8"/>
        <v>9049.8711509999994</v>
      </c>
      <c r="S31" s="95">
        <v>37.89</v>
      </c>
      <c r="T31" s="109">
        <f t="shared" si="1"/>
        <v>10.525</v>
      </c>
      <c r="U31" s="110">
        <f t="shared" si="6"/>
        <v>11899.302738</v>
      </c>
      <c r="V31" s="95">
        <v>49.82</v>
      </c>
      <c r="W31" s="109">
        <f t="shared" si="2"/>
        <v>13.838888888888889</v>
      </c>
      <c r="X31" s="97">
        <v>-25.4</v>
      </c>
      <c r="Y31" s="98"/>
      <c r="Z31" s="122" t="s">
        <v>86</v>
      </c>
      <c r="AA31" s="122" t="s">
        <v>87</v>
      </c>
      <c r="AB31" s="96"/>
      <c r="AC31" s="14">
        <f t="shared" si="7"/>
        <v>99.999999999999986</v>
      </c>
      <c r="AD31" s="15" t="str">
        <f t="shared" si="5"/>
        <v>ОК</v>
      </c>
      <c r="AE31" s="80"/>
      <c r="AF31" s="16"/>
      <c r="AG31" s="16"/>
    </row>
    <row r="32" spans="1:33" ht="15.95" customHeight="1" x14ac:dyDescent="0.25">
      <c r="A32" s="91">
        <v>22</v>
      </c>
      <c r="B32" s="92">
        <v>96.321700000000007</v>
      </c>
      <c r="C32" s="92">
        <v>2.0190999999999999</v>
      </c>
      <c r="D32" s="92">
        <v>0.60529999999999995</v>
      </c>
      <c r="E32" s="92">
        <v>9.3100000000000002E-2</v>
      </c>
      <c r="F32" s="92">
        <v>8.3500000000000005E-2</v>
      </c>
      <c r="G32" s="92">
        <v>0</v>
      </c>
      <c r="H32" s="92">
        <v>1.7399999999999999E-2</v>
      </c>
      <c r="I32" s="92">
        <v>1.2E-2</v>
      </c>
      <c r="J32" s="92">
        <v>9.9000000000000008E-3</v>
      </c>
      <c r="K32" s="92"/>
      <c r="L32" s="92">
        <v>0.67889999999999995</v>
      </c>
      <c r="M32" s="92">
        <v>0.1593</v>
      </c>
      <c r="N32" s="93">
        <v>0.69640000000000002</v>
      </c>
      <c r="O32" s="103">
        <f t="shared" si="3"/>
        <v>8161.3644030000005</v>
      </c>
      <c r="P32" s="95">
        <v>34.17</v>
      </c>
      <c r="Q32" s="105">
        <f t="shared" si="4"/>
        <v>9.4916666666666671</v>
      </c>
      <c r="R32" s="106">
        <f t="shared" si="8"/>
        <v>9045.0942329999998</v>
      </c>
      <c r="S32" s="95">
        <v>37.869999999999997</v>
      </c>
      <c r="T32" s="109">
        <f t="shared" si="1"/>
        <v>10.519444444444444</v>
      </c>
      <c r="U32" s="110">
        <f t="shared" si="6"/>
        <v>11896.914279000001</v>
      </c>
      <c r="V32" s="95">
        <v>49.81</v>
      </c>
      <c r="W32" s="109">
        <f t="shared" si="2"/>
        <v>13.836111111111112</v>
      </c>
      <c r="X32" s="97">
        <v>-25.1</v>
      </c>
      <c r="Y32" s="94"/>
      <c r="Z32" s="119"/>
      <c r="AA32" s="119"/>
      <c r="AB32" s="96"/>
      <c r="AC32" s="14">
        <f t="shared" si="7"/>
        <v>100.00020000000001</v>
      </c>
      <c r="AD32" s="15" t="str">
        <f t="shared" si="5"/>
        <v xml:space="preserve"> </v>
      </c>
      <c r="AE32" s="80"/>
      <c r="AF32" s="16"/>
      <c r="AG32" s="16"/>
    </row>
    <row r="33" spans="1:33" ht="15.95" customHeight="1" x14ac:dyDescent="0.25">
      <c r="A33" s="91">
        <v>23</v>
      </c>
      <c r="B33" s="92">
        <v>96.371300000000005</v>
      </c>
      <c r="C33" s="92">
        <v>1.9841</v>
      </c>
      <c r="D33" s="92">
        <v>0.59189999999999998</v>
      </c>
      <c r="E33" s="92">
        <v>9.11E-2</v>
      </c>
      <c r="F33" s="92">
        <v>8.2199999999999995E-2</v>
      </c>
      <c r="G33" s="92">
        <v>0</v>
      </c>
      <c r="H33" s="92">
        <v>1.67E-2</v>
      </c>
      <c r="I33" s="92">
        <v>1.12E-2</v>
      </c>
      <c r="J33" s="92">
        <v>9.7999999999999997E-3</v>
      </c>
      <c r="K33" s="92"/>
      <c r="L33" s="92">
        <v>0.68500000000000005</v>
      </c>
      <c r="M33" s="92">
        <v>0.15670000000000001</v>
      </c>
      <c r="N33" s="93">
        <v>0.69599999999999995</v>
      </c>
      <c r="O33" s="103">
        <f t="shared" si="3"/>
        <v>8156.587485</v>
      </c>
      <c r="P33" s="95">
        <v>34.15</v>
      </c>
      <c r="Q33" s="105">
        <f t="shared" si="4"/>
        <v>9.4861111111111107</v>
      </c>
      <c r="R33" s="106">
        <f t="shared" si="8"/>
        <v>9040.3173150000002</v>
      </c>
      <c r="S33" s="95">
        <v>37.85</v>
      </c>
      <c r="T33" s="109">
        <f t="shared" si="1"/>
        <v>10.513888888888889</v>
      </c>
      <c r="U33" s="110">
        <f t="shared" si="6"/>
        <v>11894.525819999999</v>
      </c>
      <c r="V33" s="95">
        <v>49.8</v>
      </c>
      <c r="W33" s="109">
        <f t="shared" si="2"/>
        <v>13.833333333333332</v>
      </c>
      <c r="X33" s="97">
        <v>-24.3</v>
      </c>
      <c r="Y33" s="94"/>
      <c r="Z33" s="119"/>
      <c r="AA33" s="119"/>
      <c r="AB33" s="100"/>
      <c r="AC33" s="14">
        <f t="shared" si="7"/>
        <v>100</v>
      </c>
      <c r="AD33" s="15" t="str">
        <f t="shared" si="5"/>
        <v>ОК</v>
      </c>
      <c r="AE33" s="80"/>
      <c r="AF33" s="16"/>
      <c r="AG33" s="16"/>
    </row>
    <row r="34" spans="1:33" ht="15.95" customHeight="1" x14ac:dyDescent="0.25">
      <c r="A34" s="91">
        <v>24</v>
      </c>
      <c r="B34" s="92">
        <v>96.442000000000007</v>
      </c>
      <c r="C34" s="92">
        <v>1.9286000000000001</v>
      </c>
      <c r="D34" s="92">
        <v>0.57289999999999996</v>
      </c>
      <c r="E34" s="92">
        <v>8.8700000000000001E-2</v>
      </c>
      <c r="F34" s="92">
        <v>0.08</v>
      </c>
      <c r="G34" s="92">
        <v>0</v>
      </c>
      <c r="H34" s="92">
        <v>1.6899999999999998E-2</v>
      </c>
      <c r="I34" s="92">
        <v>1.12E-2</v>
      </c>
      <c r="J34" s="92">
        <v>9.2999999999999992E-3</v>
      </c>
      <c r="K34" s="92"/>
      <c r="L34" s="92">
        <v>0.69769999999999999</v>
      </c>
      <c r="M34" s="92">
        <v>0.1527</v>
      </c>
      <c r="N34" s="93">
        <v>0.69530000000000003</v>
      </c>
      <c r="O34" s="103">
        <f t="shared" si="3"/>
        <v>8147.033649</v>
      </c>
      <c r="P34" s="95">
        <v>34.11</v>
      </c>
      <c r="Q34" s="105">
        <f t="shared" si="4"/>
        <v>9.4749999999999996</v>
      </c>
      <c r="R34" s="106">
        <f t="shared" si="8"/>
        <v>9033.1519380000009</v>
      </c>
      <c r="S34" s="95">
        <v>37.82</v>
      </c>
      <c r="T34" s="109">
        <f t="shared" si="1"/>
        <v>10.505555555555555</v>
      </c>
      <c r="U34" s="110">
        <f t="shared" si="6"/>
        <v>11887.360443000001</v>
      </c>
      <c r="V34" s="95">
        <v>49.77</v>
      </c>
      <c r="W34" s="109">
        <f t="shared" si="2"/>
        <v>13.825000000000001</v>
      </c>
      <c r="X34" s="97">
        <v>-24.8</v>
      </c>
      <c r="Y34" s="94"/>
      <c r="Z34" s="120"/>
      <c r="AA34" s="120"/>
      <c r="AB34" s="96"/>
      <c r="AC34" s="14">
        <f t="shared" si="7"/>
        <v>100.00000000000001</v>
      </c>
      <c r="AD34" s="15" t="str">
        <f t="shared" si="5"/>
        <v>ОК</v>
      </c>
      <c r="AE34" s="80"/>
      <c r="AF34" s="16"/>
      <c r="AG34" s="16"/>
    </row>
    <row r="35" spans="1:33" ht="15.95" customHeight="1" x14ac:dyDescent="0.25">
      <c r="A35" s="91">
        <v>25</v>
      </c>
      <c r="B35" s="92">
        <v>96.388199999999998</v>
      </c>
      <c r="C35" s="92">
        <v>1.948</v>
      </c>
      <c r="D35" s="92">
        <v>0.58220000000000005</v>
      </c>
      <c r="E35" s="92">
        <v>9.2399999999999996E-2</v>
      </c>
      <c r="F35" s="92">
        <v>8.3799999999999999E-2</v>
      </c>
      <c r="G35" s="92">
        <v>0</v>
      </c>
      <c r="H35" s="92">
        <v>1.8700000000000001E-2</v>
      </c>
      <c r="I35" s="92">
        <v>1.29E-2</v>
      </c>
      <c r="J35" s="92">
        <v>1.09E-2</v>
      </c>
      <c r="K35" s="92"/>
      <c r="L35" s="92">
        <v>0.7087</v>
      </c>
      <c r="M35" s="92">
        <v>0.1542</v>
      </c>
      <c r="N35" s="93">
        <v>0.69589999999999996</v>
      </c>
      <c r="O35" s="103">
        <f t="shared" si="3"/>
        <v>8151.8105670000004</v>
      </c>
      <c r="P35" s="95">
        <v>34.130000000000003</v>
      </c>
      <c r="Q35" s="105">
        <f t="shared" si="4"/>
        <v>9.4805555555555561</v>
      </c>
      <c r="R35" s="106">
        <f t="shared" si="8"/>
        <v>9037.9288560000005</v>
      </c>
      <c r="S35" s="95">
        <v>37.840000000000003</v>
      </c>
      <c r="T35" s="109">
        <f t="shared" si="1"/>
        <v>10.511111111111111</v>
      </c>
      <c r="U35" s="110">
        <f t="shared" si="6"/>
        <v>11889.748902000001</v>
      </c>
      <c r="V35" s="95">
        <v>49.78</v>
      </c>
      <c r="W35" s="109">
        <f t="shared" si="2"/>
        <v>13.827777777777778</v>
      </c>
      <c r="X35" s="97">
        <v>-24.1</v>
      </c>
      <c r="Y35" s="94"/>
      <c r="Z35" s="119"/>
      <c r="AA35" s="119"/>
      <c r="AB35" s="96"/>
      <c r="AC35" s="14">
        <f t="shared" si="7"/>
        <v>99.999999999999986</v>
      </c>
      <c r="AD35" s="15" t="str">
        <f t="shared" si="5"/>
        <v>ОК</v>
      </c>
      <c r="AE35" s="80"/>
      <c r="AF35" s="16"/>
      <c r="AG35" s="16"/>
    </row>
    <row r="36" spans="1:33" ht="15.95" customHeight="1" x14ac:dyDescent="0.25">
      <c r="A36" s="91">
        <v>26</v>
      </c>
      <c r="B36" s="92">
        <v>96.328500000000005</v>
      </c>
      <c r="C36" s="92">
        <v>1.9871000000000001</v>
      </c>
      <c r="D36" s="92">
        <v>0.59870000000000001</v>
      </c>
      <c r="E36" s="92">
        <v>9.5200000000000007E-2</v>
      </c>
      <c r="F36" s="92">
        <v>8.6699999999999999E-2</v>
      </c>
      <c r="G36" s="92">
        <v>0</v>
      </c>
      <c r="H36" s="92">
        <v>1.9300000000000001E-2</v>
      </c>
      <c r="I36" s="92">
        <v>1.32E-2</v>
      </c>
      <c r="J36" s="92">
        <v>1.12E-2</v>
      </c>
      <c r="K36" s="92"/>
      <c r="L36" s="92">
        <v>0.70069999999999999</v>
      </c>
      <c r="M36" s="92">
        <v>0.15959999999999999</v>
      </c>
      <c r="N36" s="93">
        <v>0.69650000000000001</v>
      </c>
      <c r="O36" s="103">
        <f t="shared" si="3"/>
        <v>8158.9759439999989</v>
      </c>
      <c r="P36" s="95">
        <v>34.159999999999997</v>
      </c>
      <c r="Q36" s="105">
        <f t="shared" si="4"/>
        <v>9.4888888888888872</v>
      </c>
      <c r="R36" s="106">
        <f t="shared" si="8"/>
        <v>9042.705774</v>
      </c>
      <c r="S36" s="95">
        <v>37.86</v>
      </c>
      <c r="T36" s="109">
        <f t="shared" si="1"/>
        <v>10.516666666666666</v>
      </c>
      <c r="U36" s="110">
        <f t="shared" si="6"/>
        <v>11892.137360999999</v>
      </c>
      <c r="V36" s="95">
        <v>49.79</v>
      </c>
      <c r="W36" s="109">
        <f t="shared" si="2"/>
        <v>13.830555555555556</v>
      </c>
      <c r="X36" s="97">
        <v>-25.9</v>
      </c>
      <c r="Y36" s="94"/>
      <c r="Z36" s="120"/>
      <c r="AA36" s="120"/>
      <c r="AB36" s="96"/>
      <c r="AC36" s="14">
        <f t="shared" si="7"/>
        <v>100.00019999999999</v>
      </c>
      <c r="AD36" s="15" t="str">
        <f t="shared" si="5"/>
        <v xml:space="preserve"> </v>
      </c>
      <c r="AE36" s="80"/>
      <c r="AF36" s="16"/>
      <c r="AG36" s="16"/>
    </row>
    <row r="37" spans="1:33" ht="15.95" customHeight="1" x14ac:dyDescent="0.25">
      <c r="A37" s="91">
        <v>27</v>
      </c>
      <c r="B37" s="92">
        <v>96.351600000000005</v>
      </c>
      <c r="C37" s="92">
        <v>1.9459</v>
      </c>
      <c r="D37" s="92">
        <v>0.57189999999999996</v>
      </c>
      <c r="E37" s="92">
        <v>8.7099999999999997E-2</v>
      </c>
      <c r="F37" s="92">
        <v>8.2199999999999995E-2</v>
      </c>
      <c r="G37" s="92">
        <v>0</v>
      </c>
      <c r="H37" s="92">
        <v>1.84E-2</v>
      </c>
      <c r="I37" s="92">
        <v>1.2800000000000001E-2</v>
      </c>
      <c r="J37" s="92">
        <v>1.37E-2</v>
      </c>
      <c r="K37" s="92"/>
      <c r="L37" s="92">
        <v>0.75619999999999998</v>
      </c>
      <c r="M37" s="92">
        <v>0.16020000000000001</v>
      </c>
      <c r="N37" s="93">
        <v>0.69599999999999995</v>
      </c>
      <c r="O37" s="103">
        <f t="shared" si="3"/>
        <v>8147.033649</v>
      </c>
      <c r="P37" s="95">
        <v>34.11</v>
      </c>
      <c r="Q37" s="105">
        <f t="shared" si="4"/>
        <v>9.4749999999999996</v>
      </c>
      <c r="R37" s="106">
        <f t="shared" si="8"/>
        <v>9030.7634790000011</v>
      </c>
      <c r="S37" s="95">
        <v>37.81</v>
      </c>
      <c r="T37" s="109">
        <f t="shared" si="1"/>
        <v>10.502777777777778</v>
      </c>
      <c r="U37" s="110">
        <f t="shared" si="6"/>
        <v>11880.195066</v>
      </c>
      <c r="V37" s="95">
        <v>49.74</v>
      </c>
      <c r="W37" s="109">
        <f t="shared" si="2"/>
        <v>13.816666666666666</v>
      </c>
      <c r="X37" s="97">
        <v>-25.6</v>
      </c>
      <c r="Y37" s="94"/>
      <c r="Z37" s="119"/>
      <c r="AA37" s="119"/>
      <c r="AB37" s="96"/>
      <c r="AC37" s="14">
        <f t="shared" si="7"/>
        <v>100.00000000000001</v>
      </c>
      <c r="AD37" s="15" t="str">
        <f t="shared" si="5"/>
        <v>ОК</v>
      </c>
      <c r="AE37" s="80"/>
      <c r="AF37" s="16"/>
      <c r="AG37" s="16"/>
    </row>
    <row r="38" spans="1:33" ht="15.95" customHeight="1" thickBot="1" x14ac:dyDescent="0.3">
      <c r="A38" s="91">
        <v>28</v>
      </c>
      <c r="B38" s="92">
        <v>96.275599999999997</v>
      </c>
      <c r="C38" s="92">
        <v>2.0394999999999999</v>
      </c>
      <c r="D38" s="92">
        <v>0.62250000000000005</v>
      </c>
      <c r="E38" s="92">
        <v>9.8599999999999993E-2</v>
      </c>
      <c r="F38" s="92">
        <v>8.9499999999999996E-2</v>
      </c>
      <c r="G38" s="92">
        <v>0</v>
      </c>
      <c r="H38" s="92">
        <v>1.9199999999999998E-2</v>
      </c>
      <c r="I38" s="92">
        <v>1.3299999999999999E-2</v>
      </c>
      <c r="J38" s="92">
        <v>1.11E-2</v>
      </c>
      <c r="K38" s="92"/>
      <c r="L38" s="92">
        <v>0.67</v>
      </c>
      <c r="M38" s="92">
        <v>0.1608</v>
      </c>
      <c r="N38" s="93">
        <v>0.69699999999999995</v>
      </c>
      <c r="O38" s="103">
        <f t="shared" si="3"/>
        <v>8168.5297800000008</v>
      </c>
      <c r="P38" s="95">
        <v>34.200000000000003</v>
      </c>
      <c r="Q38" s="105">
        <f t="shared" si="4"/>
        <v>9.5</v>
      </c>
      <c r="R38" s="106">
        <f t="shared" si="8"/>
        <v>9054.6480689999989</v>
      </c>
      <c r="S38" s="95">
        <v>37.909999999999997</v>
      </c>
      <c r="T38" s="109">
        <f t="shared" si="1"/>
        <v>10.530555555555555</v>
      </c>
      <c r="U38" s="111">
        <f t="shared" si="6"/>
        <v>11901.691197</v>
      </c>
      <c r="V38" s="125">
        <v>49.83</v>
      </c>
      <c r="W38" s="112">
        <f t="shared" si="2"/>
        <v>13.841666666666665</v>
      </c>
      <c r="X38" s="118">
        <v>-25.3</v>
      </c>
      <c r="Y38" s="101"/>
      <c r="Z38" s="123"/>
      <c r="AA38" s="123"/>
      <c r="AB38" s="102"/>
      <c r="AC38" s="14">
        <f t="shared" si="7"/>
        <v>100.0001</v>
      </c>
      <c r="AD38" s="15" t="str">
        <f t="shared" si="5"/>
        <v xml:space="preserve"> </v>
      </c>
      <c r="AE38" s="80"/>
      <c r="AF38" s="16"/>
      <c r="AG38" s="16"/>
    </row>
    <row r="39" spans="1:33" ht="15.75" hidden="1" thickBot="1" x14ac:dyDescent="0.3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/>
      <c r="O39" s="104"/>
      <c r="P39" s="12"/>
      <c r="Q39" s="107"/>
      <c r="R39" s="108"/>
      <c r="S39" s="12"/>
      <c r="T39" s="13"/>
      <c r="U39" s="88"/>
      <c r="V39" s="83"/>
      <c r="W39" s="89"/>
      <c r="X39" s="87"/>
      <c r="Y39" s="83"/>
      <c r="Z39" s="84"/>
      <c r="AA39" s="85"/>
      <c r="AB39" s="86"/>
      <c r="AC39" s="14"/>
      <c r="AD39" s="15"/>
      <c r="AE39" s="80"/>
      <c r="AF39" s="16"/>
      <c r="AG39" s="16"/>
    </row>
    <row r="40" spans="1:33" ht="15.75" hidden="1" thickBot="1" x14ac:dyDescent="0.3">
      <c r="A40" s="10"/>
      <c r="B40" s="1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/>
      <c r="N40" s="10"/>
      <c r="O40" s="104"/>
      <c r="P40" s="12"/>
      <c r="Q40" s="107"/>
      <c r="R40" s="108"/>
      <c r="S40" s="12"/>
      <c r="T40" s="13"/>
      <c r="U40" s="27"/>
      <c r="V40" s="12"/>
      <c r="W40" s="13"/>
      <c r="X40" s="28"/>
      <c r="Y40" s="12"/>
      <c r="Z40" s="32"/>
      <c r="AA40" s="33"/>
      <c r="AB40" s="29"/>
      <c r="AC40" s="14"/>
      <c r="AD40" s="15"/>
      <c r="AE40" s="80"/>
      <c r="AF40" s="16"/>
      <c r="AG40" s="16"/>
    </row>
    <row r="41" spans="1:33" ht="15.75" hidden="1" thickBot="1" x14ac:dyDescent="0.3">
      <c r="A41" s="19"/>
      <c r="B41" s="20"/>
      <c r="C41" s="21"/>
      <c r="D41" s="21"/>
      <c r="E41" s="21"/>
      <c r="F41" s="21"/>
      <c r="G41" s="11"/>
      <c r="H41" s="21"/>
      <c r="I41" s="21"/>
      <c r="J41" s="21"/>
      <c r="K41" s="21"/>
      <c r="L41" s="21"/>
      <c r="M41" s="22"/>
      <c r="N41" s="19"/>
      <c r="O41" s="113"/>
      <c r="P41" s="114"/>
      <c r="Q41" s="115"/>
      <c r="R41" s="116"/>
      <c r="S41" s="114"/>
      <c r="T41" s="117"/>
      <c r="U41" s="77"/>
      <c r="V41" s="23"/>
      <c r="W41" s="78"/>
      <c r="X41" s="24"/>
      <c r="Y41" s="23"/>
      <c r="Z41" s="36"/>
      <c r="AA41" s="37"/>
      <c r="AB41" s="30"/>
      <c r="AC41" s="14"/>
      <c r="AD41" s="15"/>
      <c r="AE41" s="80"/>
      <c r="AF41" s="16"/>
      <c r="AG41" s="16"/>
    </row>
    <row r="42" spans="1:33" ht="15" customHeight="1" thickBot="1" x14ac:dyDescent="0.3">
      <c r="A42" s="215" t="s">
        <v>78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02">
        <v>8162.6363906271954</v>
      </c>
      <c r="P42" s="197">
        <v>34.17532555772236</v>
      </c>
      <c r="Q42" s="193">
        <v>9.4931459882562077</v>
      </c>
      <c r="R42" s="195">
        <v>9048.1995594426044</v>
      </c>
      <c r="S42" s="197">
        <v>37.88300138056632</v>
      </c>
      <c r="T42" s="199">
        <v>10.5230559390462</v>
      </c>
      <c r="V42" s="201"/>
      <c r="W42" s="201"/>
      <c r="X42" s="201"/>
      <c r="Y42" s="201"/>
      <c r="Z42" s="201"/>
      <c r="AA42" s="201"/>
      <c r="AC42" s="73"/>
      <c r="AD42" s="74"/>
      <c r="AE42" s="16"/>
      <c r="AF42" s="16"/>
    </row>
    <row r="43" spans="1:33" ht="19.5" customHeight="1" thickBot="1" x14ac:dyDescent="0.3">
      <c r="A43" s="75"/>
      <c r="B43" s="26"/>
      <c r="C43" s="26"/>
      <c r="D43" s="26"/>
      <c r="E43" s="26"/>
      <c r="F43" s="26"/>
      <c r="G43" s="26"/>
      <c r="H43" s="212" t="s">
        <v>31</v>
      </c>
      <c r="I43" s="213"/>
      <c r="J43" s="213"/>
      <c r="K43" s="213"/>
      <c r="L43" s="213"/>
      <c r="M43" s="213"/>
      <c r="N43" s="214"/>
      <c r="O43" s="203"/>
      <c r="P43" s="198"/>
      <c r="Q43" s="194"/>
      <c r="R43" s="196"/>
      <c r="S43" s="198"/>
      <c r="T43" s="200"/>
      <c r="V43" s="201"/>
      <c r="W43" s="201"/>
      <c r="X43" s="201"/>
      <c r="Y43" s="201"/>
      <c r="Z43" s="201"/>
      <c r="AA43" s="201"/>
      <c r="AC43" s="76"/>
      <c r="AD43" s="76"/>
    </row>
    <row r="44" spans="1:33" ht="19.5" customHeight="1" x14ac:dyDescent="0.25">
      <c r="A44" s="66"/>
      <c r="B44" s="26"/>
      <c r="C44" s="26"/>
      <c r="D44" s="26"/>
      <c r="E44" s="26"/>
      <c r="F44" s="26"/>
      <c r="G44" s="26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201"/>
      <c r="W44" s="201"/>
      <c r="X44" s="201"/>
      <c r="Y44" s="201"/>
      <c r="Z44" s="201"/>
      <c r="AA44" s="201"/>
      <c r="AC44" s="76"/>
      <c r="AD44" s="76"/>
    </row>
    <row r="45" spans="1:33" s="148" customFormat="1" ht="30" customHeight="1" x14ac:dyDescent="0.25">
      <c r="A45" s="147"/>
      <c r="B45" s="205" t="s">
        <v>92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1"/>
      <c r="W45" s="201"/>
      <c r="X45" s="201"/>
      <c r="Y45" s="201"/>
      <c r="Z45" s="201"/>
      <c r="AA45" s="201"/>
    </row>
    <row r="46" spans="1:33" s="146" customFormat="1" x14ac:dyDescent="0.25">
      <c r="A46" s="141"/>
      <c r="B46" s="141"/>
      <c r="C46" s="142"/>
      <c r="D46" s="143"/>
      <c r="E46" s="188" t="s">
        <v>32</v>
      </c>
      <c r="F46" s="188"/>
      <c r="G46" s="188"/>
      <c r="H46" s="188"/>
      <c r="I46" s="188"/>
      <c r="J46" s="188"/>
      <c r="K46" s="188"/>
      <c r="L46" s="188"/>
      <c r="M46" s="144"/>
      <c r="N46" s="145"/>
      <c r="O46" s="140" t="s">
        <v>33</v>
      </c>
      <c r="P46" s="140"/>
      <c r="Q46" s="145"/>
      <c r="R46" s="140" t="s">
        <v>34</v>
      </c>
      <c r="S46" s="145"/>
      <c r="T46" s="145"/>
      <c r="U46" s="145"/>
      <c r="V46" s="201"/>
      <c r="W46" s="201"/>
      <c r="X46" s="201"/>
      <c r="Y46" s="201"/>
      <c r="Z46" s="201"/>
      <c r="AA46" s="201"/>
    </row>
    <row r="47" spans="1:33" s="149" customFormat="1" ht="30" customHeight="1" x14ac:dyDescent="0.25">
      <c r="B47" s="204" t="s">
        <v>93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1"/>
      <c r="W47" s="201"/>
      <c r="X47" s="201"/>
      <c r="Y47" s="201"/>
      <c r="Z47" s="201"/>
      <c r="AA47" s="201"/>
    </row>
    <row r="48" spans="1:33" s="139" customFormat="1" ht="21" customHeight="1" x14ac:dyDescent="0.25">
      <c r="E48" s="140" t="s">
        <v>35</v>
      </c>
      <c r="O48" s="140" t="s">
        <v>33</v>
      </c>
      <c r="R48" s="140" t="s">
        <v>34</v>
      </c>
      <c r="V48" s="201"/>
      <c r="W48" s="201"/>
      <c r="X48" s="201"/>
      <c r="Y48" s="201"/>
      <c r="Z48" s="201"/>
      <c r="AA48" s="201"/>
    </row>
    <row r="49" spans="2:27" s="149" customFormat="1" ht="24.75" customHeight="1" x14ac:dyDescent="0.25">
      <c r="B49" s="204" t="s">
        <v>88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1"/>
      <c r="W49" s="201"/>
      <c r="X49" s="201"/>
      <c r="Y49" s="201"/>
      <c r="Z49" s="201"/>
      <c r="AA49" s="201"/>
    </row>
    <row r="50" spans="2:27" s="139" customFormat="1" x14ac:dyDescent="0.25">
      <c r="E50" s="140" t="s">
        <v>36</v>
      </c>
      <c r="O50" s="140" t="s">
        <v>33</v>
      </c>
      <c r="R50" s="140" t="s">
        <v>34</v>
      </c>
    </row>
  </sheetData>
  <mergeCells count="50">
    <mergeCell ref="B49:U49"/>
    <mergeCell ref="W5:X5"/>
    <mergeCell ref="U5:V5"/>
    <mergeCell ref="O9:O10"/>
    <mergeCell ref="P9:P10"/>
    <mergeCell ref="H43:N43"/>
    <mergeCell ref="A42:N42"/>
    <mergeCell ref="E46:L46"/>
    <mergeCell ref="T9:T10"/>
    <mergeCell ref="U9:U10"/>
    <mergeCell ref="V9:V10"/>
    <mergeCell ref="W9:W10"/>
    <mergeCell ref="Q42:Q43"/>
    <mergeCell ref="R42:R43"/>
    <mergeCell ref="S42:S43"/>
    <mergeCell ref="T42:T43"/>
    <mergeCell ref="V42:AA49"/>
    <mergeCell ref="O42:O43"/>
    <mergeCell ref="P42:P43"/>
    <mergeCell ref="L9:L10"/>
    <mergeCell ref="M9:M10"/>
    <mergeCell ref="B47:U47"/>
    <mergeCell ref="B45:U45"/>
    <mergeCell ref="A7:A10"/>
    <mergeCell ref="F9:F10"/>
    <mergeCell ref="Q9:Q10"/>
    <mergeCell ref="R9:R10"/>
    <mergeCell ref="S9:S10"/>
    <mergeCell ref="G9:G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N8:N10"/>
    <mergeCell ref="K2:Z2"/>
    <mergeCell ref="J4:Y4"/>
    <mergeCell ref="J3:Y3"/>
    <mergeCell ref="AB7:AB10"/>
    <mergeCell ref="Y7:Y10"/>
    <mergeCell ref="Z7:Z10"/>
    <mergeCell ref="AA7:AA10"/>
    <mergeCell ref="Z5:AA5"/>
    <mergeCell ref="O5:S5"/>
  </mergeCells>
  <printOptions verticalCentered="1"/>
  <pageMargins left="0.70866141732283472" right="0" top="0" bottom="0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zoomScale="80" zoomScaleNormal="80" workbookViewId="0">
      <selection activeCell="C6" sqref="C6:E30"/>
    </sheetView>
  </sheetViews>
  <sheetFormatPr defaultRowHeight="14.25" x14ac:dyDescent="0.2"/>
  <cols>
    <col min="1" max="1" width="23.85546875" style="39" customWidth="1"/>
    <col min="2" max="2" width="26.85546875" style="39" customWidth="1"/>
    <col min="3" max="3" width="21.140625" style="39" customWidth="1"/>
    <col min="4" max="4" width="21.42578125" style="39" customWidth="1"/>
    <col min="5" max="5" width="22" style="39" customWidth="1"/>
    <col min="6" max="14" width="12.7109375" style="39" customWidth="1"/>
    <col min="15" max="15" width="20.140625" style="39" customWidth="1"/>
    <col min="16" max="16384" width="9.140625" style="39"/>
  </cols>
  <sheetData>
    <row r="1" spans="1:34" ht="15" x14ac:dyDescent="0.2">
      <c r="A1" s="222"/>
      <c r="B1" s="222"/>
    </row>
    <row r="2" spans="1:34" ht="15" x14ac:dyDescent="0.25">
      <c r="A2" s="223" t="s">
        <v>76</v>
      </c>
      <c r="B2" s="223"/>
      <c r="C2" s="223"/>
      <c r="D2" s="223"/>
      <c r="E2" s="223"/>
      <c r="F2" s="40"/>
      <c r="G2" s="41"/>
      <c r="H2" s="41"/>
      <c r="I2" s="41"/>
      <c r="J2" s="41"/>
      <c r="K2" s="41"/>
    </row>
    <row r="3" spans="1:34" ht="15.75" thickBot="1" x14ac:dyDescent="0.3">
      <c r="A3" s="42"/>
      <c r="B3" s="42"/>
      <c r="C3" s="42"/>
      <c r="D3" s="42"/>
      <c r="E3" s="42"/>
      <c r="F3" s="42"/>
    </row>
    <row r="4" spans="1:34" ht="34.5" customHeight="1" thickBot="1" x14ac:dyDescent="0.3">
      <c r="A4" s="224" t="s">
        <v>39</v>
      </c>
      <c r="B4" s="224" t="s">
        <v>40</v>
      </c>
      <c r="C4" s="226" t="s">
        <v>41</v>
      </c>
      <c r="D4" s="227"/>
      <c r="E4" s="228"/>
      <c r="F4" s="42"/>
    </row>
    <row r="5" spans="1:34" ht="24" customHeight="1" thickBot="1" x14ac:dyDescent="0.3">
      <c r="A5" s="225"/>
      <c r="B5" s="225"/>
      <c r="C5" s="43" t="s">
        <v>42</v>
      </c>
      <c r="D5" s="44" t="s">
        <v>43</v>
      </c>
      <c r="E5" s="43" t="s">
        <v>44</v>
      </c>
      <c r="F5" s="42"/>
    </row>
    <row r="6" spans="1:34" ht="20.100000000000001" customHeight="1" thickBot="1" x14ac:dyDescent="0.3">
      <c r="A6" s="219" t="s">
        <v>48</v>
      </c>
      <c r="B6" s="45" t="s">
        <v>49</v>
      </c>
      <c r="C6" s="46">
        <v>37.882559283130689</v>
      </c>
      <c r="D6" s="47">
        <v>9048.0939662827041</v>
      </c>
      <c r="E6" s="48">
        <v>10.522933134202969</v>
      </c>
      <c r="F6" s="42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20.100000000000001" customHeight="1" thickBot="1" x14ac:dyDescent="0.3">
      <c r="A7" s="220"/>
      <c r="B7" s="49" t="s">
        <v>50</v>
      </c>
      <c r="C7" s="50">
        <v>37.882625804157314</v>
      </c>
      <c r="D7" s="51">
        <v>9048.1098545571767</v>
      </c>
      <c r="E7" s="48">
        <v>10.522951612265921</v>
      </c>
      <c r="F7" s="42"/>
    </row>
    <row r="8" spans="1:34" ht="20.100000000000001" customHeight="1" thickBot="1" x14ac:dyDescent="0.3">
      <c r="A8" s="220"/>
      <c r="B8" s="45" t="s">
        <v>51</v>
      </c>
      <c r="C8" s="46">
        <v>37.883333425046203</v>
      </c>
      <c r="D8" s="47">
        <v>9048.2788669052425</v>
      </c>
      <c r="E8" s="48">
        <v>10.523148173623945</v>
      </c>
      <c r="F8" s="42"/>
      <c r="H8" s="81"/>
    </row>
    <row r="9" spans="1:34" ht="20.100000000000001" customHeight="1" thickBot="1" x14ac:dyDescent="0.3">
      <c r="A9" s="220"/>
      <c r="B9" s="49" t="s">
        <v>52</v>
      </c>
      <c r="C9" s="50">
        <v>37.883037090889118</v>
      </c>
      <c r="D9" s="51">
        <v>9048.2080887067932</v>
      </c>
      <c r="E9" s="48">
        <v>10.52306585858031</v>
      </c>
      <c r="F9" s="42"/>
      <c r="H9" s="81"/>
    </row>
    <row r="10" spans="1:34" ht="20.100000000000001" customHeight="1" thickBot="1" x14ac:dyDescent="0.3">
      <c r="A10" s="220"/>
      <c r="B10" s="45" t="s">
        <v>53</v>
      </c>
      <c r="C10" s="46">
        <v>37.882658501822348</v>
      </c>
      <c r="D10" s="47">
        <v>9048.1176642604096</v>
      </c>
      <c r="E10" s="48">
        <v>10.522960694950653</v>
      </c>
      <c r="F10" s="42"/>
      <c r="H10" s="81"/>
    </row>
    <row r="11" spans="1:34" ht="20.100000000000001" customHeight="1" thickBot="1" x14ac:dyDescent="0.3">
      <c r="A11" s="220"/>
      <c r="B11" s="49" t="s">
        <v>54</v>
      </c>
      <c r="C11" s="50">
        <v>37.883241357493176</v>
      </c>
      <c r="D11" s="51">
        <v>9048.2568769476802</v>
      </c>
      <c r="E11" s="48">
        <v>10.52312259930366</v>
      </c>
      <c r="F11" s="42"/>
      <c r="H11" s="81"/>
    </row>
    <row r="12" spans="1:34" ht="20.100000000000001" customHeight="1" thickBot="1" x14ac:dyDescent="0.3">
      <c r="A12" s="220"/>
      <c r="B12" s="45" t="s">
        <v>55</v>
      </c>
      <c r="C12" s="46">
        <v>37.882917978665255</v>
      </c>
      <c r="D12" s="47">
        <v>9048.1796392404831</v>
      </c>
      <c r="E12" s="48">
        <v>10.52303277185146</v>
      </c>
      <c r="F12" s="42"/>
      <c r="H12" s="81"/>
    </row>
    <row r="13" spans="1:34" ht="20.100000000000001" customHeight="1" thickBot="1" x14ac:dyDescent="0.3">
      <c r="A13" s="220"/>
      <c r="B13" s="49" t="s">
        <v>56</v>
      </c>
      <c r="C13" s="50">
        <v>37.882650848842026</v>
      </c>
      <c r="D13" s="51">
        <v>9048.1158363774375</v>
      </c>
      <c r="E13" s="48">
        <v>10.522958569122785</v>
      </c>
      <c r="F13" s="42"/>
      <c r="H13" s="81"/>
    </row>
    <row r="14" spans="1:34" ht="20.100000000000001" customHeight="1" thickBot="1" x14ac:dyDescent="0.3">
      <c r="A14" s="220"/>
      <c r="B14" s="45" t="s">
        <v>58</v>
      </c>
      <c r="C14" s="46">
        <v>37.883002873940264</v>
      </c>
      <c r="D14" s="47">
        <v>9048.1999161288495</v>
      </c>
      <c r="E14" s="48">
        <v>10.523056353872295</v>
      </c>
      <c r="F14" s="42"/>
      <c r="H14" s="81"/>
    </row>
    <row r="15" spans="1:34" ht="20.100000000000001" customHeight="1" thickBot="1" x14ac:dyDescent="0.3">
      <c r="A15" s="220"/>
      <c r="B15" s="49" t="s">
        <v>57</v>
      </c>
      <c r="C15" s="52">
        <v>37.883040712043282</v>
      </c>
      <c r="D15" s="51">
        <v>9048.2089536046187</v>
      </c>
      <c r="E15" s="48">
        <v>10.523066864456467</v>
      </c>
      <c r="F15" s="42"/>
      <c r="H15" s="81"/>
    </row>
    <row r="16" spans="1:34" ht="20.100000000000001" customHeight="1" thickBot="1" x14ac:dyDescent="0.3">
      <c r="A16" s="220"/>
      <c r="B16" s="53" t="s">
        <v>59</v>
      </c>
      <c r="C16" s="48">
        <v>37.883442903464761</v>
      </c>
      <c r="D16" s="54">
        <v>9048.3050153766544</v>
      </c>
      <c r="E16" s="48">
        <v>10.523178584295767</v>
      </c>
      <c r="F16" s="42"/>
      <c r="H16" s="81"/>
    </row>
    <row r="17" spans="1:8" ht="20.100000000000001" customHeight="1" thickBot="1" x14ac:dyDescent="0.3">
      <c r="A17" s="220"/>
      <c r="B17" s="55" t="s">
        <v>60</v>
      </c>
      <c r="C17" s="56">
        <v>37.883388353529199</v>
      </c>
      <c r="D17" s="51">
        <v>9048.2919863482002</v>
      </c>
      <c r="E17" s="48">
        <v>10.523163431535888</v>
      </c>
      <c r="F17" s="42"/>
      <c r="H17" s="81"/>
    </row>
    <row r="18" spans="1:8" ht="20.100000000000001" customHeight="1" thickBot="1" x14ac:dyDescent="0.3">
      <c r="A18" s="220"/>
      <c r="B18" s="55" t="s">
        <v>61</v>
      </c>
      <c r="C18" s="48">
        <v>37.883084070878589</v>
      </c>
      <c r="D18" s="57">
        <v>9048.2193096846604</v>
      </c>
      <c r="E18" s="48">
        <v>10.523078908577386</v>
      </c>
      <c r="F18" s="42"/>
      <c r="H18" s="81"/>
    </row>
    <row r="19" spans="1:8" ht="20.100000000000001" customHeight="1" thickBot="1" x14ac:dyDescent="0.3">
      <c r="A19" s="220"/>
      <c r="B19" s="45" t="s">
        <v>62</v>
      </c>
      <c r="C19" s="46">
        <v>37.882455187520272</v>
      </c>
      <c r="D19" s="47">
        <v>9048.069103472948</v>
      </c>
      <c r="E19" s="48">
        <v>10.522904218755631</v>
      </c>
      <c r="F19" s="42"/>
      <c r="H19" s="81"/>
    </row>
    <row r="20" spans="1:8" ht="20.100000000000001" customHeight="1" thickBot="1" x14ac:dyDescent="0.3">
      <c r="A20" s="220"/>
      <c r="B20" s="49" t="s">
        <v>63</v>
      </c>
      <c r="C20" s="50">
        <v>37.882535828184388</v>
      </c>
      <c r="D20" s="51">
        <v>9048.0883641649452</v>
      </c>
      <c r="E20" s="48">
        <v>10.522926618940108</v>
      </c>
      <c r="F20" s="42"/>
      <c r="H20" s="81"/>
    </row>
    <row r="21" spans="1:8" ht="20.100000000000001" customHeight="1" thickBot="1" x14ac:dyDescent="0.3">
      <c r="A21" s="220"/>
      <c r="B21" s="45" t="s">
        <v>64</v>
      </c>
      <c r="C21" s="46">
        <v>37.882535914227986</v>
      </c>
      <c r="D21" s="47">
        <v>9048.0883847161058</v>
      </c>
      <c r="E21" s="48">
        <v>10.522926642841107</v>
      </c>
      <c r="F21" s="42"/>
      <c r="H21" s="81"/>
    </row>
    <row r="22" spans="1:8" ht="20.100000000000001" customHeight="1" thickBot="1" x14ac:dyDescent="0.3">
      <c r="A22" s="220"/>
      <c r="B22" s="49" t="s">
        <v>65</v>
      </c>
      <c r="C22" s="50">
        <v>37.883027896254774</v>
      </c>
      <c r="D22" s="51">
        <v>9048.2058926060781</v>
      </c>
      <c r="E22" s="48">
        <v>10.523063304515215</v>
      </c>
      <c r="F22" s="42"/>
      <c r="H22" s="81"/>
    </row>
    <row r="23" spans="1:8" ht="20.100000000000001" customHeight="1" thickBot="1" x14ac:dyDescent="0.3">
      <c r="A23" s="220"/>
      <c r="B23" s="45" t="s">
        <v>66</v>
      </c>
      <c r="C23" s="46">
        <v>37.882612795619167</v>
      </c>
      <c r="D23" s="47">
        <v>9048.1067475211767</v>
      </c>
      <c r="E23" s="48">
        <v>10.522947998783101</v>
      </c>
      <c r="F23" s="42"/>
      <c r="H23" s="81"/>
    </row>
    <row r="24" spans="1:8" ht="20.100000000000001" customHeight="1" thickBot="1" x14ac:dyDescent="0.3">
      <c r="A24" s="220"/>
      <c r="B24" s="49" t="s">
        <v>67</v>
      </c>
      <c r="C24" s="50">
        <v>37.883166461819357</v>
      </c>
      <c r="D24" s="51">
        <v>9048.2389884230597</v>
      </c>
      <c r="E24" s="48">
        <v>10.523101794949822</v>
      </c>
      <c r="F24" s="42"/>
      <c r="H24" s="81"/>
    </row>
    <row r="25" spans="1:8" ht="20.100000000000001" customHeight="1" thickBot="1" x14ac:dyDescent="0.3">
      <c r="A25" s="220"/>
      <c r="B25" s="45" t="s">
        <v>91</v>
      </c>
      <c r="C25" s="46">
        <v>37.882690697617036</v>
      </c>
      <c r="D25" s="47">
        <v>9048.1253540939688</v>
      </c>
      <c r="E25" s="48">
        <v>10.522969638226954</v>
      </c>
      <c r="F25" s="42"/>
      <c r="H25" s="81"/>
    </row>
    <row r="26" spans="1:8" ht="20.100000000000001" customHeight="1" thickBot="1" x14ac:dyDescent="0.3">
      <c r="A26" s="220"/>
      <c r="B26" s="49" t="s">
        <v>68</v>
      </c>
      <c r="C26" s="50">
        <v>37.883136082871111</v>
      </c>
      <c r="D26" s="51">
        <v>9048.2317325358254</v>
      </c>
      <c r="E26" s="48">
        <v>10.523093356353087</v>
      </c>
      <c r="F26" s="42"/>
      <c r="H26" s="81"/>
    </row>
    <row r="27" spans="1:8" ht="20.100000000000001" customHeight="1" thickBot="1" x14ac:dyDescent="0.3">
      <c r="A27" s="220"/>
      <c r="B27" s="45" t="s">
        <v>69</v>
      </c>
      <c r="C27" s="46">
        <v>37.882676121342406</v>
      </c>
      <c r="D27" s="47">
        <v>9048.1218726105362</v>
      </c>
      <c r="E27" s="48">
        <v>10.52296558926178</v>
      </c>
      <c r="F27" s="42"/>
      <c r="H27" s="81"/>
    </row>
    <row r="28" spans="1:8" ht="20.100000000000001" customHeight="1" thickBot="1" x14ac:dyDescent="0.3">
      <c r="A28" s="220"/>
      <c r="B28" s="49" t="s">
        <v>70</v>
      </c>
      <c r="C28" s="52">
        <v>37.882675626633919</v>
      </c>
      <c r="D28" s="51">
        <v>9048.121754451442</v>
      </c>
      <c r="E28" s="48">
        <v>10.522965451842754</v>
      </c>
      <c r="F28" s="42"/>
      <c r="H28" s="81"/>
    </row>
    <row r="29" spans="1:8" ht="20.100000000000001" customHeight="1" thickBot="1" x14ac:dyDescent="0.3">
      <c r="A29" s="221"/>
      <c r="B29" s="53" t="s">
        <v>71</v>
      </c>
      <c r="C29" s="48">
        <v>37.882958709270142</v>
      </c>
      <c r="D29" s="57">
        <v>9048.189367578465</v>
      </c>
      <c r="E29" s="48">
        <v>10.523044085908372</v>
      </c>
      <c r="F29" s="42"/>
      <c r="H29" s="81"/>
    </row>
    <row r="30" spans="1:8" ht="33" customHeight="1" thickBot="1" x14ac:dyDescent="0.3">
      <c r="A30" s="217" t="s">
        <v>75</v>
      </c>
      <c r="B30" s="218"/>
      <c r="C30" s="58">
        <v>37.88300138056632</v>
      </c>
      <c r="D30" s="59">
        <v>9048.1995594426044</v>
      </c>
      <c r="E30" s="60">
        <v>10.5230559390462</v>
      </c>
      <c r="F30" s="42"/>
      <c r="H30" s="81"/>
    </row>
    <row r="31" spans="1:8" ht="15" x14ac:dyDescent="0.25">
      <c r="A31" s="42"/>
      <c r="B31" s="42"/>
      <c r="C31" s="42"/>
      <c r="D31" s="42"/>
      <c r="E31" s="42"/>
      <c r="F31" s="42"/>
      <c r="H31" s="81"/>
    </row>
    <row r="32" spans="1:8" ht="15" x14ac:dyDescent="0.25">
      <c r="A32" s="42"/>
      <c r="B32" s="42"/>
      <c r="C32" s="42"/>
      <c r="D32" s="42"/>
      <c r="E32" s="42"/>
      <c r="F32" s="42"/>
    </row>
    <row r="33" spans="1:27" ht="15" x14ac:dyDescent="0.25">
      <c r="A33" s="42"/>
      <c r="B33" s="42"/>
      <c r="C33" s="42"/>
      <c r="D33" s="42"/>
      <c r="E33" s="42"/>
      <c r="F33" s="42"/>
    </row>
    <row r="34" spans="1:27" ht="15.75" x14ac:dyDescent="0.2">
      <c r="A34" s="61" t="s">
        <v>79</v>
      </c>
      <c r="B34" s="61"/>
      <c r="C34" s="61"/>
      <c r="D34" s="61"/>
      <c r="E34" s="62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</row>
    <row r="35" spans="1:27" ht="15" x14ac:dyDescent="0.25">
      <c r="A35" s="65" t="s">
        <v>32</v>
      </c>
      <c r="B35" s="42"/>
      <c r="C35" s="66"/>
      <c r="D35" s="65" t="s">
        <v>33</v>
      </c>
      <c r="E35" s="65" t="s">
        <v>34</v>
      </c>
      <c r="F35" s="65" t="s">
        <v>45</v>
      </c>
      <c r="G35" s="25"/>
      <c r="H35" s="25"/>
      <c r="I35" s="64"/>
      <c r="J35" s="25"/>
      <c r="K35" s="25"/>
      <c r="L35" s="25"/>
      <c r="M35" s="25"/>
      <c r="N35" s="64"/>
      <c r="O35" s="25"/>
      <c r="P35" s="25"/>
      <c r="Q35" s="64"/>
      <c r="R35" s="64"/>
      <c r="S35" s="64"/>
      <c r="T35" s="64"/>
      <c r="U35" s="64"/>
      <c r="V35" s="25"/>
      <c r="W35" s="25"/>
      <c r="X35" s="25"/>
      <c r="Y35" s="25"/>
      <c r="Z35" s="25"/>
      <c r="AA35" s="64"/>
    </row>
    <row r="36" spans="1:27" ht="25.5" customHeight="1" x14ac:dyDescent="0.2">
      <c r="A36" s="61" t="s">
        <v>80</v>
      </c>
      <c r="B36" s="61"/>
      <c r="C36" s="61"/>
      <c r="D36" s="62"/>
      <c r="E36" s="62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4"/>
    </row>
    <row r="37" spans="1:27" ht="15" x14ac:dyDescent="0.25">
      <c r="A37" s="65" t="s">
        <v>46</v>
      </c>
      <c r="B37" s="42"/>
      <c r="C37" s="66"/>
      <c r="D37" s="65" t="s">
        <v>33</v>
      </c>
      <c r="E37" s="65" t="s">
        <v>34</v>
      </c>
      <c r="F37" s="65" t="s">
        <v>45</v>
      </c>
      <c r="G37" s="25"/>
      <c r="H37" s="25"/>
      <c r="I37" s="25"/>
      <c r="J37" s="25"/>
      <c r="K37" s="25"/>
      <c r="L37" s="25"/>
      <c r="M37" s="25"/>
      <c r="N37" s="64"/>
      <c r="O37" s="25"/>
      <c r="P37" s="25"/>
      <c r="Q37" s="65"/>
      <c r="R37" s="25"/>
      <c r="S37" s="25"/>
      <c r="T37" s="25"/>
      <c r="U37" s="65"/>
      <c r="V37" s="25"/>
      <c r="W37" s="25"/>
      <c r="X37" s="25"/>
      <c r="Y37" s="25"/>
      <c r="Z37" s="25"/>
      <c r="AA37" s="64"/>
    </row>
    <row r="38" spans="1:27" ht="26.25" customHeight="1" x14ac:dyDescent="0.2">
      <c r="A38" s="67" t="s">
        <v>81</v>
      </c>
      <c r="B38" s="67"/>
      <c r="C38" s="67"/>
      <c r="D38" s="67"/>
      <c r="E38" s="68"/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4"/>
    </row>
    <row r="39" spans="1:27" ht="15" x14ac:dyDescent="0.25">
      <c r="A39" s="65" t="s">
        <v>47</v>
      </c>
      <c r="B39" s="42"/>
      <c r="C39" s="66"/>
      <c r="D39" s="65" t="s">
        <v>33</v>
      </c>
      <c r="E39" s="65" t="s">
        <v>34</v>
      </c>
      <c r="F39" s="65" t="s">
        <v>45</v>
      </c>
      <c r="G39" s="25"/>
      <c r="H39" s="25"/>
      <c r="I39" s="25"/>
      <c r="J39" s="25"/>
      <c r="K39" s="25"/>
      <c r="L39" s="25"/>
      <c r="M39" s="25"/>
      <c r="N39" s="64"/>
      <c r="O39" s="25"/>
      <c r="P39" s="25"/>
      <c r="Q39" s="65"/>
      <c r="R39" s="25"/>
      <c r="S39" s="25"/>
      <c r="T39" s="25"/>
      <c r="U39" s="65"/>
      <c r="V39" s="25"/>
      <c r="W39" s="25"/>
      <c r="X39" s="25"/>
      <c r="Y39" s="25"/>
      <c r="Z39" s="25"/>
      <c r="AA39" s="64"/>
    </row>
    <row r="40" spans="1:27" ht="15.75" thickBot="1" x14ac:dyDescent="0.3">
      <c r="A40" s="70"/>
      <c r="B40" s="70"/>
      <c r="C40" s="70"/>
      <c r="D40" s="70"/>
      <c r="E40" s="70"/>
      <c r="F40" s="7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4"/>
    </row>
  </sheetData>
  <mergeCells count="7">
    <mergeCell ref="A30:B30"/>
    <mergeCell ref="A6:A29"/>
    <mergeCell ref="A1:B1"/>
    <mergeCell ref="A2:E2"/>
    <mergeCell ref="A4:A5"/>
    <mergeCell ref="B4:B5"/>
    <mergeCell ref="C4:E4"/>
  </mergeCells>
  <printOptions horizontalCentered="1" verticalCentered="1"/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Журавлев Aлексей Евгеньевич</cp:lastModifiedBy>
  <cp:lastPrinted>2017-03-01T08:34:11Z</cp:lastPrinted>
  <dcterms:created xsi:type="dcterms:W3CDTF">2016-11-01T07:39:48Z</dcterms:created>
  <dcterms:modified xsi:type="dcterms:W3CDTF">2017-03-02T09:12:27Z</dcterms:modified>
</cp:coreProperties>
</file>