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536" windowHeight="9432"/>
  </bookViews>
  <sheets>
    <sheet name="паспорт 5" sheetId="5" r:id="rId1"/>
    <sheet name="додаток 1 до маршруту 5" sheetId="11" r:id="rId2"/>
  </sheets>
  <externalReferences>
    <externalReference r:id="rId3"/>
  </externalReferences>
  <definedNames>
    <definedName name="_xlnm.Print_Area" localSheetId="0">'паспорт 5'!$A$1:$AB$49</definedName>
  </definedNames>
  <calcPr calcId="145621"/>
</workbook>
</file>

<file path=xl/calcChain.xml><?xml version="1.0" encoding="utf-8"?>
<calcChain xmlns="http://schemas.openxmlformats.org/spreadsheetml/2006/main">
  <c r="E11" i="11" l="1"/>
  <c r="E15" i="11" s="1"/>
  <c r="R43" i="5"/>
  <c r="R47" i="5" s="1"/>
  <c r="T39" i="5"/>
  <c r="S39" i="5"/>
  <c r="R39" i="5"/>
  <c r="Q39" i="5"/>
  <c r="P39" i="5"/>
  <c r="O39" i="5"/>
  <c r="AD38" i="5"/>
  <c r="AC38" i="5"/>
  <c r="AD37" i="5"/>
  <c r="AC37" i="5"/>
  <c r="AD36" i="5"/>
  <c r="AC36" i="5"/>
  <c r="AD35" i="5"/>
  <c r="AC35" i="5"/>
  <c r="AD34" i="5"/>
  <c r="AC34" i="5"/>
  <c r="AD33" i="5"/>
  <c r="AC33" i="5"/>
  <c r="AD32" i="5"/>
  <c r="AC32" i="5"/>
  <c r="AD31" i="5"/>
  <c r="AC31" i="5"/>
  <c r="AD30" i="5"/>
  <c r="AC30" i="5"/>
  <c r="AD29" i="5"/>
  <c r="AC29" i="5"/>
  <c r="AD28" i="5"/>
  <c r="AC28" i="5"/>
  <c r="AD27" i="5"/>
  <c r="AC27" i="5"/>
  <c r="AD26" i="5"/>
  <c r="AC26" i="5"/>
  <c r="AD25" i="5"/>
  <c r="AC25" i="5"/>
  <c r="AD24" i="5"/>
  <c r="AC24" i="5"/>
  <c r="AD23" i="5"/>
  <c r="AC23" i="5"/>
  <c r="AD22" i="5"/>
  <c r="AC22" i="5"/>
  <c r="AD21" i="5"/>
  <c r="AC21" i="5"/>
  <c r="AD20" i="5"/>
  <c r="AC20" i="5"/>
  <c r="AD19" i="5"/>
  <c r="AC19" i="5"/>
  <c r="AD18" i="5"/>
  <c r="AC18" i="5"/>
  <c r="AD17" i="5"/>
  <c r="AC17" i="5"/>
  <c r="AD16" i="5"/>
  <c r="AC16" i="5"/>
  <c r="AD15" i="5"/>
  <c r="AC15" i="5"/>
  <c r="AD14" i="5"/>
  <c r="AC14" i="5"/>
  <c r="AD13" i="5"/>
  <c r="AC13" i="5"/>
  <c r="AC12" i="5"/>
  <c r="AC11" i="5"/>
  <c r="AA5" i="5"/>
  <c r="X5" i="5"/>
  <c r="R45" i="5" l="1"/>
  <c r="E13" i="11"/>
</calcChain>
</file>

<file path=xl/sharedStrings.xml><?xml version="1.0" encoding="utf-8"?>
<sst xmlns="http://schemas.openxmlformats.org/spreadsheetml/2006/main" count="97" uniqueCount="67">
  <si>
    <t>ПАТ "УКРТРАНСГАЗ"</t>
  </si>
  <si>
    <t xml:space="preserve">Філія "УМГ "КИЇВТРАНСГАЗ" </t>
  </si>
  <si>
    <t>переданого Бердичівським ЛВУМГ та прийнятого  ПАТ Житомиргаз</t>
  </si>
  <si>
    <t>Бердичівське ЛВУМГ</t>
  </si>
  <si>
    <t>Вимірювальна хіміко-аналітична лабораторія</t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</si>
  <si>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</si>
  <si>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</si>
  <si>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</si>
  <si>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</si>
  <si>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</si>
  <si>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</si>
  <si>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</si>
  <si>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</si>
  <si>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</si>
  <si>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</si>
  <si>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</si>
  <si>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</si>
  <si>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</si>
  <si>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</si>
  <si>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</si>
  <si>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</si>
  <si>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</si>
  <si>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</si>
  <si>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</si>
  <si>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</si>
  <si>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</si>
  <si>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</si>
  <si>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</si>
  <si>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</si>
  <si>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</si>
  <si>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</si>
  <si>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</si>
  <si>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</si>
  <si>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</si>
  <si>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</si>
  <si>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</si>
  <si>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</si>
  <si>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</si>
  <si>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</si>
  <si>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</si>
  <si>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</si>
  <si>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</si>
  <si>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</si>
  <si>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</si>
  <si>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</si>
  <si>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</si>
  <si>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</si>
  <si>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</si>
  <si>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ПАСПОРТ ФІЗИКО-ХІМІЧНИХ ПОКАЗНИКІВ ПРИРОДНОГО ГАЗУ  № 5</t>
  </si>
  <si>
    <t>Маршрут № 5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</si>
  <si>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КЗУ-1, КЗУ-2, лупінг КЗУ-2</t>
    </r>
  </si>
  <si>
    <t>Область</t>
  </si>
  <si>
    <t>ГРС, прямий споживач</t>
  </si>
  <si>
    <t xml:space="preserve"> МДж/м³</t>
  </si>
  <si>
    <t>ккал/м³</t>
  </si>
  <si>
    <t>кВт*год./м³</t>
  </si>
  <si>
    <t>Житомирська область</t>
  </si>
  <si>
    <t>Садки - КС 2 Бердичів 56ZOPZНІ2006001Z</t>
  </si>
  <si>
    <t>˂0,02</t>
  </si>
  <si>
    <t>˂0,006</t>
  </si>
  <si>
    <t>відс.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</si>
  <si>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</si>
  <si>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</si>
  <si>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Вміст одоранта при одоризації становить 16 г на 1 000 м³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</si>
  <si>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Times New Roman"/>
        <family val="1"/>
        <charset val="204"/>
      </rPr>
      <t>№ 5</t>
    </r>
  </si>
  <si>
    <r>
      <t xml:space="preserve">Cередньозважене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</t>
    </r>
  </si>
  <si>
    <r>
      <t xml:space="preserve">Середньозважене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 по маршруту №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</si>
</sst>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5" fillId="0" borderId="0"/>
    <xf numFmtId="0" fontId="29" fillId="0" borderId="0"/>
    <xf numFmtId="0" fontId="1" fillId="0" borderId="0"/>
    <xf numFmtId="0" fontId="30" fillId="0" borderId="0"/>
    <xf numFmtId="0" fontId="26" fillId="0" borderId="0"/>
    <xf numFmtId="0" fontId="26" fillId="0" borderId="0"/>
  </cellStyleXfs>
  <cellXfs count="237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1" fillId="0" borderId="0" xfId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4" fillId="2" borderId="24" xfId="1" applyFont="1" applyFill="1" applyBorder="1" applyAlignment="1" applyProtection="1">
      <alignment horizontal="center" vertical="center" textRotation="90" wrapText="1"/>
      <protection locked="0"/>
    </xf>
    <xf numFmtId="0" fontId="4" fillId="2" borderId="25" xfId="1" applyFont="1" applyFill="1" applyBorder="1" applyAlignment="1" applyProtection="1">
      <alignment horizontal="center" vertical="center" textRotation="90" wrapText="1"/>
      <protection locked="0"/>
    </xf>
    <xf numFmtId="0" fontId="4" fillId="2" borderId="26" xfId="1" applyFont="1" applyFill="1" applyBorder="1" applyAlignment="1" applyProtection="1">
      <alignment horizontal="center" vertical="center" textRotation="90" wrapText="1"/>
      <protection locked="0"/>
    </xf>
    <xf numFmtId="0" fontId="4" fillId="2" borderId="27" xfId="1" applyFont="1" applyFill="1" applyBorder="1" applyAlignment="1" applyProtection="1">
      <alignment horizontal="center" vertical="center" textRotation="90" wrapText="1"/>
      <protection locked="0"/>
    </xf>
    <xf numFmtId="0" fontId="4" fillId="2" borderId="21" xfId="1" applyFont="1" applyFill="1" applyBorder="1" applyAlignment="1" applyProtection="1">
      <alignment horizontal="center" vertical="center" textRotation="90" wrapText="1"/>
      <protection locked="0"/>
    </xf>
    <xf numFmtId="0" fontId="4" fillId="2" borderId="28" xfId="1" applyFont="1" applyFill="1" applyBorder="1" applyAlignment="1" applyProtection="1">
      <alignment horizontal="center" vertical="center" textRotation="90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8" fillId="2" borderId="38" xfId="1" applyFont="1" applyFill="1" applyBorder="1" applyAlignment="1" applyProtection="1">
      <alignment horizontal="center" vertical="center" wrapText="1"/>
      <protection locked="0"/>
    </xf>
    <xf numFmtId="0" fontId="8" fillId="2" borderId="39" xfId="1" applyFont="1" applyFill="1" applyBorder="1" applyAlignment="1" applyProtection="1">
      <alignment horizontal="center" vertical="center" wrapText="1"/>
      <protection locked="0"/>
    </xf>
    <xf numFmtId="167" fontId="9" fillId="2" borderId="0" xfId="1" applyNumberFormat="1" applyFont="1" applyFill="1"/>
    <xf numFmtId="0" fontId="10" fillId="2" borderId="0" xfId="1" applyFont="1" applyFill="1" applyAlignment="1">
      <alignment horizontal="center"/>
    </xf>
    <xf numFmtId="2" fontId="9" fillId="2" borderId="0" xfId="1" applyNumberFormat="1" applyFont="1" applyFill="1" applyProtection="1"/>
    <xf numFmtId="0" fontId="9" fillId="2" borderId="0" xfId="1" applyFont="1" applyFill="1" applyProtection="1"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8" fillId="2" borderId="18" xfId="1" applyFont="1" applyFill="1" applyBorder="1" applyAlignment="1" applyProtection="1">
      <alignment horizontal="center" vertical="center" wrapText="1"/>
      <protection locked="0"/>
    </xf>
    <xf numFmtId="0" fontId="8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1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4" fillId="2" borderId="42" xfId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165" fontId="8" fillId="2" borderId="43" xfId="1" applyNumberFormat="1" applyFont="1" applyFill="1" applyBorder="1" applyAlignment="1">
      <alignment horizontal="center"/>
    </xf>
    <xf numFmtId="165" fontId="8" fillId="2" borderId="38" xfId="1" applyNumberFormat="1" applyFont="1" applyFill="1" applyBorder="1" applyAlignment="1">
      <alignment horizontal="center"/>
    </xf>
    <xf numFmtId="165" fontId="8" fillId="2" borderId="44" xfId="1" applyNumberFormat="1" applyFont="1" applyFill="1" applyBorder="1" applyAlignment="1">
      <alignment horizontal="center"/>
    </xf>
    <xf numFmtId="165" fontId="8" fillId="2" borderId="37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/>
    </xf>
    <xf numFmtId="165" fontId="8" fillId="2" borderId="40" xfId="1" applyNumberFormat="1" applyFont="1" applyFill="1" applyBorder="1" applyAlignment="1">
      <alignment horizontal="center"/>
    </xf>
    <xf numFmtId="165" fontId="4" fillId="2" borderId="37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0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7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166" fontId="8" fillId="2" borderId="37" xfId="1" applyNumberFormat="1" applyFont="1" applyFill="1" applyBorder="1" applyAlignment="1">
      <alignment horizontal="center"/>
    </xf>
    <xf numFmtId="166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42" xfId="1" applyNumberFormat="1" applyFont="1" applyFill="1" applyBorder="1" applyAlignment="1">
      <alignment horizontal="center"/>
    </xf>
    <xf numFmtId="3" fontId="8" fillId="2" borderId="41" xfId="1" applyNumberFormat="1" applyFont="1" applyFill="1" applyBorder="1" applyAlignment="1" applyProtection="1">
      <alignment horizontal="center"/>
      <protection locked="0"/>
    </xf>
    <xf numFmtId="2" fontId="8" fillId="2" borderId="17" xfId="1" applyNumberFormat="1" applyFont="1" applyFill="1" applyBorder="1" applyAlignment="1">
      <alignment horizontal="center"/>
    </xf>
    <xf numFmtId="2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7" xfId="1" applyNumberFormat="1" applyFont="1" applyFill="1" applyBorder="1" applyAlignment="1">
      <alignment horizontal="center"/>
    </xf>
    <xf numFmtId="4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5" xfId="1" applyNumberFormat="1" applyFont="1" applyFill="1" applyBorder="1" applyAlignment="1">
      <alignment horizontal="center"/>
    </xf>
    <xf numFmtId="2" fontId="8" fillId="2" borderId="38" xfId="1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1" applyNumberFormat="1" applyFont="1" applyFill="1" applyBorder="1" applyAlignment="1">
      <alignment horizontal="center"/>
    </xf>
    <xf numFmtId="3" fontId="8" fillId="2" borderId="17" xfId="1" applyNumberFormat="1" applyFont="1" applyFill="1" applyBorder="1" applyAlignment="1">
      <alignment horizontal="center"/>
    </xf>
    <xf numFmtId="2" fontId="8" fillId="2" borderId="18" xfId="1" applyNumberFormat="1" applyFont="1" applyFill="1" applyBorder="1" applyAlignment="1">
      <alignment horizontal="center"/>
    </xf>
    <xf numFmtId="167" fontId="1" fillId="0" borderId="0" xfId="1" applyNumberFormat="1"/>
    <xf numFmtId="0" fontId="11" fillId="0" borderId="0" xfId="1" applyFont="1" applyAlignment="1">
      <alignment horizontal="center"/>
    </xf>
    <xf numFmtId="2" fontId="1" fillId="0" borderId="0" xfId="1" applyNumberFormat="1" applyProtection="1"/>
    <xf numFmtId="0" fontId="8" fillId="0" borderId="0" xfId="1" applyFont="1" applyBorder="1" applyAlignment="1" applyProtection="1">
      <alignment vertical="center" wrapText="1"/>
      <protection locked="0"/>
    </xf>
    <xf numFmtId="0" fontId="13" fillId="0" borderId="49" xfId="1" applyFont="1" applyBorder="1" applyAlignment="1" applyProtection="1">
      <alignment vertical="center"/>
      <protection locked="0"/>
    </xf>
    <xf numFmtId="168" fontId="7" fillId="0" borderId="49" xfId="1" applyNumberFormat="1" applyFont="1" applyBorder="1" applyAlignment="1">
      <alignment vertical="center" wrapText="1"/>
    </xf>
    <xf numFmtId="168" fontId="16" fillId="0" borderId="0" xfId="1" applyNumberFormat="1" applyFont="1" applyFill="1" applyBorder="1" applyAlignment="1">
      <alignment horizontal="right" vertical="center" wrapText="1"/>
    </xf>
    <xf numFmtId="167" fontId="17" fillId="0" borderId="0" xfId="1" applyNumberFormat="1" applyFont="1" applyBorder="1" applyAlignment="1">
      <alignment horizontal="right" vertical="center"/>
    </xf>
    <xf numFmtId="0" fontId="1" fillId="0" borderId="0" xfId="1"/>
    <xf numFmtId="167" fontId="18" fillId="0" borderId="0" xfId="1" applyNumberFormat="1" applyFont="1" applyBorder="1" applyAlignment="1">
      <alignment horizontal="left" vertical="center"/>
    </xf>
    <xf numFmtId="0" fontId="19" fillId="0" borderId="0" xfId="1" applyFont="1" applyAlignment="1" applyProtection="1">
      <alignment vertical="center"/>
      <protection locked="0"/>
    </xf>
    <xf numFmtId="168" fontId="16" fillId="0" borderId="0" xfId="1" applyNumberFormat="1" applyFont="1" applyBorder="1" applyAlignment="1">
      <alignment horizontal="right" vertical="center" wrapText="1"/>
    </xf>
    <xf numFmtId="0" fontId="24" fillId="0" borderId="0" xfId="1" applyFont="1"/>
    <xf numFmtId="0" fontId="23" fillId="0" borderId="0" xfId="1" applyFont="1" applyAlignment="1"/>
    <xf numFmtId="169" fontId="15" fillId="0" borderId="49" xfId="1" applyNumberFormat="1" applyFont="1" applyBorder="1" applyAlignment="1" applyProtection="1">
      <alignment horizontal="right"/>
      <protection locked="0"/>
    </xf>
    <xf numFmtId="168" fontId="7" fillId="0" borderId="0" xfId="1" applyNumberFormat="1" applyFont="1" applyBorder="1" applyAlignment="1">
      <alignment vertical="center" wrapText="1"/>
    </xf>
    <xf numFmtId="0" fontId="14" fillId="0" borderId="0" xfId="1" applyFont="1" applyBorder="1" applyProtection="1">
      <protection locked="0"/>
    </xf>
    <xf numFmtId="0" fontId="1" fillId="0" borderId="0" xfId="1" applyBorder="1"/>
    <xf numFmtId="169" fontId="15" fillId="0" borderId="0" xfId="1" applyNumberFormat="1" applyFont="1" applyBorder="1" applyAlignment="1" applyProtection="1"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2" fillId="0" borderId="0" xfId="1" applyFont="1" applyBorder="1"/>
    <xf numFmtId="0" fontId="20" fillId="0" borderId="0" xfId="1" applyFont="1" applyBorder="1" applyProtection="1">
      <protection locked="0"/>
    </xf>
    <xf numFmtId="0" fontId="21" fillId="0" borderId="0" xfId="1" applyFont="1" applyBorder="1" applyProtection="1"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24" fillId="0" borderId="0" xfId="1" applyFont="1" applyBorder="1"/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168" fontId="7" fillId="0" borderId="49" xfId="1" applyNumberFormat="1" applyFont="1" applyBorder="1" applyAlignment="1">
      <alignment horizontal="center" vertical="center" wrapText="1"/>
    </xf>
    <xf numFmtId="0" fontId="19" fillId="0" borderId="50" xfId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>
      <alignment vertical="center" wrapText="1"/>
    </xf>
    <xf numFmtId="168" fontId="12" fillId="0" borderId="4" xfId="1" applyNumberFormat="1" applyFont="1" applyBorder="1" applyAlignment="1">
      <alignment horizontal="right" vertical="center" wrapText="1"/>
    </xf>
    <xf numFmtId="167" fontId="17" fillId="0" borderId="5" xfId="1" applyNumberFormat="1" applyFont="1" applyFill="1" applyBorder="1" applyAlignment="1">
      <alignment horizontal="right" vertical="center"/>
    </xf>
    <xf numFmtId="167" fontId="17" fillId="0" borderId="5" xfId="1" applyNumberFormat="1" applyFont="1" applyBorder="1" applyAlignment="1">
      <alignment horizontal="right" vertical="center"/>
    </xf>
    <xf numFmtId="0" fontId="31" fillId="0" borderId="1" xfId="1" applyFont="1" applyBorder="1"/>
    <xf numFmtId="0" fontId="4" fillId="0" borderId="2" xfId="1" applyFont="1" applyBorder="1" applyProtection="1">
      <protection locked="0"/>
    </xf>
    <xf numFmtId="0" fontId="8" fillId="0" borderId="2" xfId="1" applyFont="1" applyBorder="1" applyProtection="1">
      <protection locked="0"/>
    </xf>
    <xf numFmtId="0" fontId="8" fillId="0" borderId="5" xfId="1" applyFont="1" applyBorder="1" applyProtection="1">
      <protection locked="0"/>
    </xf>
    <xf numFmtId="0" fontId="8" fillId="0" borderId="4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1" fillId="0" borderId="4" xfId="1" applyFont="1" applyBorder="1"/>
    <xf numFmtId="0" fontId="2" fillId="0" borderId="0" xfId="1" applyFont="1" applyBorder="1" applyAlignment="1" applyProtection="1">
      <alignment horizontal="center"/>
      <protection locked="0"/>
    </xf>
    <xf numFmtId="0" fontId="13" fillId="0" borderId="49" xfId="1" applyFont="1" applyBorder="1" applyProtection="1">
      <protection locked="0"/>
    </xf>
    <xf numFmtId="0" fontId="8" fillId="0" borderId="0" xfId="1" applyFont="1" applyBorder="1"/>
    <xf numFmtId="0" fontId="33" fillId="0" borderId="0" xfId="1" applyFont="1" applyBorder="1"/>
    <xf numFmtId="0" fontId="33" fillId="0" borderId="0" xfId="1" applyFont="1" applyBorder="1" applyProtection="1">
      <protection locked="0"/>
    </xf>
    <xf numFmtId="0" fontId="19" fillId="0" borderId="0" xfId="1" applyFont="1" applyBorder="1" applyProtection="1">
      <protection locked="0"/>
    </xf>
    <xf numFmtId="0" fontId="19" fillId="0" borderId="0" xfId="1" applyFont="1" applyBorder="1"/>
    <xf numFmtId="0" fontId="8" fillId="0" borderId="11" xfId="1" applyFont="1" applyBorder="1" applyProtection="1">
      <protection locked="0"/>
    </xf>
    <xf numFmtId="0" fontId="8" fillId="0" borderId="12" xfId="1" applyFont="1" applyBorder="1" applyProtection="1">
      <protection locked="0"/>
    </xf>
    <xf numFmtId="0" fontId="8" fillId="0" borderId="13" xfId="1" applyFont="1" applyBorder="1" applyProtection="1">
      <protection locked="0"/>
    </xf>
    <xf numFmtId="165" fontId="34" fillId="0" borderId="8" xfId="1" applyNumberFormat="1" applyFont="1" applyBorder="1" applyAlignment="1">
      <alignment horizontal="center" vertical="center" wrapText="1"/>
    </xf>
    <xf numFmtId="165" fontId="34" fillId="0" borderId="34" xfId="1" applyNumberFormat="1" applyFont="1" applyBorder="1" applyAlignment="1">
      <alignment horizontal="center" vertical="center" wrapText="1"/>
    </xf>
    <xf numFmtId="165" fontId="34" fillId="0" borderId="6" xfId="1" applyNumberFormat="1" applyFont="1" applyBorder="1" applyAlignment="1">
      <alignment horizontal="center" vertical="center" wrapText="1"/>
    </xf>
    <xf numFmtId="1" fontId="34" fillId="0" borderId="35" xfId="1" applyNumberFormat="1" applyFont="1" applyBorder="1" applyAlignment="1">
      <alignment horizontal="center" vertical="center" wrapText="1"/>
    </xf>
    <xf numFmtId="2" fontId="34" fillId="0" borderId="7" xfId="1" applyNumberFormat="1" applyFont="1" applyBorder="1" applyAlignment="1">
      <alignment horizontal="center" vertical="center" wrapText="1"/>
    </xf>
    <xf numFmtId="2" fontId="34" fillId="0" borderId="9" xfId="1" applyNumberFormat="1" applyFont="1" applyBorder="1" applyAlignment="1">
      <alignment horizontal="center" vertical="center" wrapText="1"/>
    </xf>
    <xf numFmtId="1" fontId="34" fillId="0" borderId="6" xfId="1" applyNumberFormat="1" applyFont="1" applyBorder="1" applyAlignment="1">
      <alignment horizontal="center" vertical="center" wrapText="1"/>
    </xf>
    <xf numFmtId="2" fontId="34" fillId="0" borderId="36" xfId="1" applyNumberFormat="1" applyFont="1" applyBorder="1" applyAlignment="1">
      <alignment horizontal="center" vertical="center" wrapText="1"/>
    </xf>
    <xf numFmtId="1" fontId="34" fillId="0" borderId="7" xfId="1" applyNumberFormat="1" applyFont="1" applyBorder="1" applyAlignment="1">
      <alignment horizontal="center" vertical="center" wrapText="1"/>
    </xf>
    <xf numFmtId="2" fontId="34" fillId="0" borderId="8" xfId="1" applyNumberFormat="1" applyFont="1" applyBorder="1" applyAlignment="1">
      <alignment horizontal="center" vertical="center" wrapText="1"/>
    </xf>
    <xf numFmtId="166" fontId="34" fillId="0" borderId="37" xfId="1" applyNumberFormat="1" applyFont="1" applyBorder="1" applyAlignment="1">
      <alignment horizontal="center" vertical="center" wrapText="1"/>
    </xf>
    <xf numFmtId="166" fontId="34" fillId="0" borderId="18" xfId="1" applyNumberFormat="1" applyFont="1" applyBorder="1" applyAlignment="1">
      <alignment horizontal="center" vertical="center" wrapText="1"/>
    </xf>
    <xf numFmtId="165" fontId="34" fillId="0" borderId="18" xfId="1" applyNumberFormat="1" applyFont="1" applyBorder="1" applyAlignment="1">
      <alignment horizontal="center" vertical="center" wrapText="1"/>
    </xf>
    <xf numFmtId="165" fontId="34" fillId="0" borderId="40" xfId="1" applyNumberFormat="1" applyFont="1" applyBorder="1" applyAlignment="1">
      <alignment horizontal="center" vertical="center" wrapText="1"/>
    </xf>
    <xf numFmtId="165" fontId="34" fillId="0" borderId="10" xfId="1" applyNumberFormat="1" applyFont="1" applyBorder="1" applyAlignment="1">
      <alignment horizontal="center" vertical="center" wrapText="1"/>
    </xf>
    <xf numFmtId="1" fontId="34" fillId="0" borderId="41" xfId="1" applyNumberFormat="1" applyFont="1" applyBorder="1" applyAlignment="1">
      <alignment horizontal="center" vertical="center" wrapText="1"/>
    </xf>
    <xf numFmtId="2" fontId="34" fillId="0" borderId="17" xfId="1" applyNumberFormat="1" applyFont="1" applyBorder="1" applyAlignment="1">
      <alignment horizontal="center" vertical="center" wrapText="1"/>
    </xf>
    <xf numFmtId="2" fontId="34" fillId="0" borderId="19" xfId="1" applyNumberFormat="1" applyFont="1" applyBorder="1" applyAlignment="1">
      <alignment horizontal="center" vertical="center" wrapText="1"/>
    </xf>
    <xf numFmtId="1" fontId="34" fillId="0" borderId="10" xfId="1" applyNumberFormat="1" applyFont="1" applyBorder="1" applyAlignment="1">
      <alignment horizontal="center" vertical="center" wrapText="1"/>
    </xf>
    <xf numFmtId="2" fontId="34" fillId="0" borderId="37" xfId="1" applyNumberFormat="1" applyFont="1" applyBorder="1" applyAlignment="1">
      <alignment horizontal="center" vertical="center" wrapText="1"/>
    </xf>
    <xf numFmtId="1" fontId="34" fillId="0" borderId="17" xfId="1" applyNumberFormat="1" applyFont="1" applyBorder="1" applyAlignment="1">
      <alignment horizontal="center" vertical="center" wrapText="1"/>
    </xf>
    <xf numFmtId="2" fontId="34" fillId="0" borderId="18" xfId="1" applyNumberFormat="1" applyFont="1" applyBorder="1" applyAlignment="1">
      <alignment horizontal="center" vertical="center" wrapText="1"/>
    </xf>
    <xf numFmtId="165" fontId="35" fillId="0" borderId="18" xfId="1" applyNumberFormat="1" applyFont="1" applyBorder="1" applyAlignment="1">
      <alignment horizontal="center" vertical="center" wrapText="1"/>
    </xf>
    <xf numFmtId="165" fontId="35" fillId="0" borderId="40" xfId="1" applyNumberFormat="1" applyFont="1" applyBorder="1" applyAlignment="1">
      <alignment horizontal="center" vertical="center" wrapText="1"/>
    </xf>
    <xf numFmtId="165" fontId="35" fillId="0" borderId="10" xfId="1" applyNumberFormat="1" applyFont="1" applyBorder="1" applyAlignment="1">
      <alignment horizontal="center" vertical="center" wrapText="1"/>
    </xf>
    <xf numFmtId="1" fontId="35" fillId="0" borderId="41" xfId="1" applyNumberFormat="1" applyFont="1" applyBorder="1" applyAlignment="1">
      <alignment horizontal="center" vertical="center" wrapText="1"/>
    </xf>
    <xf numFmtId="2" fontId="35" fillId="0" borderId="17" xfId="1" applyNumberFormat="1" applyFont="1" applyBorder="1" applyAlignment="1">
      <alignment horizontal="center" vertical="center" wrapText="1"/>
    </xf>
    <xf numFmtId="2" fontId="35" fillId="0" borderId="19" xfId="1" applyNumberFormat="1" applyFont="1" applyBorder="1" applyAlignment="1">
      <alignment horizontal="center" vertical="center" wrapText="1"/>
    </xf>
    <xf numFmtId="1" fontId="35" fillId="0" borderId="10" xfId="1" applyNumberFormat="1" applyFont="1" applyBorder="1" applyAlignment="1">
      <alignment horizontal="center" vertical="center" wrapText="1"/>
    </xf>
    <xf numFmtId="2" fontId="35" fillId="0" borderId="37" xfId="1" applyNumberFormat="1" applyFont="1" applyBorder="1" applyAlignment="1">
      <alignment horizontal="center" vertical="center" wrapText="1"/>
    </xf>
    <xf numFmtId="1" fontId="35" fillId="0" borderId="17" xfId="1" applyNumberFormat="1" applyFont="1" applyBorder="1" applyAlignment="1">
      <alignment horizontal="center" vertical="center" wrapText="1"/>
    </xf>
    <xf numFmtId="2" fontId="35" fillId="0" borderId="18" xfId="1" applyNumberFormat="1" applyFont="1" applyBorder="1" applyAlignment="1">
      <alignment horizontal="center" vertical="center" wrapText="1"/>
    </xf>
    <xf numFmtId="0" fontId="34" fillId="0" borderId="0" xfId="1" applyFont="1"/>
    <xf numFmtId="0" fontId="35" fillId="0" borderId="0" xfId="1" applyFont="1" applyAlignment="1"/>
    <xf numFmtId="4" fontId="35" fillId="4" borderId="55" xfId="1" applyNumberFormat="1" applyFont="1" applyFill="1" applyBorder="1" applyAlignment="1">
      <alignment horizontal="center" vertical="center" wrapText="1"/>
    </xf>
    <xf numFmtId="4" fontId="35" fillId="4" borderId="32" xfId="1" applyNumberFormat="1" applyFont="1" applyFill="1" applyBorder="1" applyAlignment="1">
      <alignment horizontal="center" vertical="center" wrapText="1"/>
    </xf>
    <xf numFmtId="4" fontId="35" fillId="4" borderId="33" xfId="1" applyNumberFormat="1" applyFont="1" applyFill="1" applyBorder="1" applyAlignment="1">
      <alignment horizontal="center" vertical="center" wrapText="1"/>
    </xf>
    <xf numFmtId="0" fontId="35" fillId="0" borderId="56" xfId="1" applyFont="1" applyBorder="1" applyAlignment="1">
      <alignment vertical="center" wrapText="1"/>
    </xf>
    <xf numFmtId="2" fontId="34" fillId="0" borderId="52" xfId="1" applyNumberFormat="1" applyFont="1" applyBorder="1" applyAlignment="1">
      <alignment horizontal="center" vertical="center"/>
    </xf>
    <xf numFmtId="1" fontId="34" fillId="0" borderId="52" xfId="1" applyNumberFormat="1" applyFont="1" applyBorder="1" applyAlignment="1">
      <alignment horizontal="center" vertical="center"/>
    </xf>
    <xf numFmtId="2" fontId="34" fillId="0" borderId="5" xfId="1" applyNumberFormat="1" applyFont="1" applyBorder="1" applyAlignment="1">
      <alignment horizontal="center" vertical="center"/>
    </xf>
    <xf numFmtId="4" fontId="35" fillId="3" borderId="56" xfId="1" applyNumberFormat="1" applyFont="1" applyFill="1" applyBorder="1" applyAlignment="1">
      <alignment horizontal="center" vertical="center"/>
    </xf>
    <xf numFmtId="3" fontId="35" fillId="3" borderId="56" xfId="1" applyNumberFormat="1" applyFont="1" applyFill="1" applyBorder="1" applyAlignment="1">
      <alignment horizontal="center" vertical="center"/>
    </xf>
    <xf numFmtId="4" fontId="35" fillId="3" borderId="16" xfId="1" applyNumberFormat="1" applyFont="1" applyFill="1" applyBorder="1" applyAlignment="1">
      <alignment horizontal="center" vertical="center"/>
    </xf>
    <xf numFmtId="0" fontId="8" fillId="0" borderId="0" xfId="1" applyFont="1"/>
    <xf numFmtId="0" fontId="4" fillId="0" borderId="21" xfId="1" applyFont="1" applyBorder="1" applyAlignment="1" applyProtection="1">
      <alignment horizontal="center" vertical="center" textRotation="90" wrapText="1"/>
      <protection locked="0"/>
    </xf>
    <xf numFmtId="0" fontId="4" fillId="0" borderId="25" xfId="1" applyFont="1" applyBorder="1" applyAlignment="1" applyProtection="1">
      <alignment horizontal="center" vertical="center" textRotation="90" wrapText="1"/>
      <protection locked="0"/>
    </xf>
    <xf numFmtId="0" fontId="2" fillId="0" borderId="0" xfId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</xf>
    <xf numFmtId="164" fontId="2" fillId="0" borderId="5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 textRotation="90" wrapText="1"/>
      <protection locked="0"/>
    </xf>
    <xf numFmtId="0" fontId="4" fillId="0" borderId="24" xfId="1" applyFont="1" applyBorder="1" applyAlignment="1" applyProtection="1">
      <alignment horizontal="center" vertical="center" textRotation="90" wrapText="1"/>
      <protection locked="0"/>
    </xf>
    <xf numFmtId="0" fontId="32" fillId="0" borderId="4" xfId="1" applyFont="1" applyBorder="1" applyAlignment="1">
      <alignment vertical="center" wrapText="1"/>
    </xf>
    <xf numFmtId="0" fontId="32" fillId="0" borderId="0" xfId="1" applyFont="1" applyBorder="1" applyAlignment="1">
      <alignment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left" vertical="center" textRotation="90" wrapText="1"/>
      <protection locked="0"/>
    </xf>
    <xf numFmtId="0" fontId="4" fillId="0" borderId="18" xfId="1" applyFont="1" applyBorder="1" applyAlignment="1" applyProtection="1">
      <alignment horizontal="left" vertical="center" textRotation="90" wrapText="1"/>
      <protection locked="0"/>
    </xf>
    <xf numFmtId="0" fontId="4" fillId="0" borderId="32" xfId="1" applyFont="1" applyBorder="1" applyAlignment="1" applyProtection="1">
      <alignment horizontal="left" vertical="center" textRotation="90" wrapText="1"/>
      <protection locked="0"/>
    </xf>
    <xf numFmtId="0" fontId="4" fillId="0" borderId="6" xfId="1" applyFont="1" applyBorder="1" applyAlignment="1" applyProtection="1">
      <alignment horizontal="center" vertical="center" textRotation="90" wrapText="1"/>
      <protection locked="0"/>
    </xf>
    <xf numFmtId="0" fontId="4" fillId="0" borderId="10" xfId="1" applyFont="1" applyBorder="1" applyAlignment="1" applyProtection="1">
      <alignment horizontal="center" vertical="center" textRotation="90" wrapText="1"/>
      <protection locked="0"/>
    </xf>
    <xf numFmtId="0" fontId="4" fillId="0" borderId="23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textRotation="90" wrapText="1"/>
      <protection locked="0"/>
    </xf>
    <xf numFmtId="0" fontId="4" fillId="0" borderId="17" xfId="1" applyFont="1" applyBorder="1" applyAlignment="1" applyProtection="1">
      <alignment horizontal="center" vertical="center" textRotation="90" wrapText="1"/>
      <protection locked="0"/>
    </xf>
    <xf numFmtId="0" fontId="4" fillId="0" borderId="31" xfId="1" applyFont="1" applyBorder="1" applyAlignment="1" applyProtection="1">
      <alignment horizontal="center" vertical="center" textRotation="90" wrapText="1"/>
      <protection locked="0"/>
    </xf>
    <xf numFmtId="0" fontId="4" fillId="0" borderId="8" xfId="1" applyFont="1" applyBorder="1" applyAlignment="1" applyProtection="1">
      <alignment horizontal="right" vertical="center" textRotation="90" wrapText="1"/>
      <protection locked="0"/>
    </xf>
    <xf numFmtId="0" fontId="4" fillId="0" borderId="18" xfId="1" applyFont="1" applyBorder="1" applyAlignment="1" applyProtection="1">
      <alignment horizontal="right" vertical="center" textRotation="90" wrapText="1"/>
      <protection locked="0"/>
    </xf>
    <xf numFmtId="0" fontId="4" fillId="0" borderId="32" xfId="1" applyFont="1" applyBorder="1" applyAlignment="1" applyProtection="1">
      <alignment horizontal="right" vertical="center" textRotation="90" wrapText="1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0" fontId="8" fillId="0" borderId="2" xfId="1" applyFont="1" applyFill="1" applyBorder="1" applyAlignment="1" applyProtection="1">
      <alignment horizontal="center"/>
      <protection locked="0"/>
    </xf>
    <xf numFmtId="0" fontId="8" fillId="0" borderId="3" xfId="1" applyFont="1" applyFill="1" applyBorder="1" applyAlignment="1" applyProtection="1">
      <alignment horizontal="center"/>
      <protection locked="0"/>
    </xf>
    <xf numFmtId="0" fontId="8" fillId="0" borderId="46" xfId="1" applyFont="1" applyBorder="1" applyAlignment="1" applyProtection="1">
      <alignment horizontal="right" vertical="center" wrapText="1"/>
      <protection locked="0"/>
    </xf>
    <xf numFmtId="0" fontId="8" fillId="0" borderId="29" xfId="1" applyFont="1" applyBorder="1" applyAlignment="1" applyProtection="1">
      <alignment horizontal="right" vertical="center" wrapText="1"/>
      <protection locked="0"/>
    </xf>
    <xf numFmtId="0" fontId="8" fillId="0" borderId="30" xfId="1" applyFont="1" applyBorder="1" applyAlignment="1" applyProtection="1">
      <alignment horizontal="right" vertical="center" wrapText="1"/>
      <protection locked="0"/>
    </xf>
    <xf numFmtId="0" fontId="8" fillId="0" borderId="4" xfId="1" applyFont="1" applyFill="1" applyBorder="1" applyAlignment="1" applyProtection="1">
      <alignment horizontal="right" wrapText="1"/>
    </xf>
    <xf numFmtId="0" fontId="8" fillId="0" borderId="0" xfId="1" applyFont="1" applyFill="1" applyBorder="1" applyAlignment="1" applyProtection="1">
      <alignment horizontal="right" wrapText="1"/>
    </xf>
    <xf numFmtId="0" fontId="8" fillId="0" borderId="5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0" fontId="4" fillId="0" borderId="22" xfId="1" applyFont="1" applyBorder="1" applyAlignment="1" applyProtection="1">
      <alignment horizontal="center" vertical="center" textRotation="90" wrapText="1"/>
      <protection locked="0"/>
    </xf>
    <xf numFmtId="0" fontId="4" fillId="0" borderId="26" xfId="1" applyFont="1" applyBorder="1" applyAlignment="1" applyProtection="1">
      <alignment horizontal="center" vertical="center" textRotation="90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1" fontId="4" fillId="3" borderId="27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46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7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textRotation="90" wrapText="1"/>
      <protection locked="0"/>
    </xf>
    <xf numFmtId="0" fontId="4" fillId="0" borderId="19" xfId="1" applyFont="1" applyBorder="1" applyAlignment="1" applyProtection="1">
      <alignment horizontal="center" vertical="center" textRotation="90" wrapText="1"/>
      <protection locked="0"/>
    </xf>
    <xf numFmtId="0" fontId="4" fillId="0" borderId="33" xfId="1" applyFont="1" applyBorder="1" applyAlignment="1" applyProtection="1">
      <alignment horizontal="center" vertical="center" textRotation="90" wrapText="1"/>
      <protection locked="0"/>
    </xf>
    <xf numFmtId="168" fontId="7" fillId="0" borderId="49" xfId="1" applyNumberFormat="1" applyFont="1" applyBorder="1" applyAlignment="1">
      <alignment horizontal="center" vertical="center" wrapText="1"/>
    </xf>
    <xf numFmtId="169" fontId="15" fillId="0" borderId="49" xfId="1" applyNumberFormat="1" applyFont="1" applyBorder="1" applyAlignment="1" applyProtection="1">
      <alignment horizontal="center"/>
      <protection locked="0"/>
    </xf>
    <xf numFmtId="0" fontId="19" fillId="0" borderId="50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35" fillId="0" borderId="0" xfId="1" applyFont="1" applyAlignment="1">
      <alignment horizontal="center" vertical="center"/>
    </xf>
    <xf numFmtId="0" fontId="35" fillId="0" borderId="1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35" fillId="0" borderId="51" xfId="1" applyFont="1" applyBorder="1" applyAlignment="1">
      <alignment horizontal="center" vertical="center" wrapText="1"/>
    </xf>
    <xf numFmtId="0" fontId="35" fillId="0" borderId="53" xfId="1" applyFont="1" applyBorder="1" applyAlignment="1">
      <alignment horizontal="center" vertical="center" wrapText="1"/>
    </xf>
    <xf numFmtId="4" fontId="35" fillId="4" borderId="36" xfId="1" applyNumberFormat="1" applyFont="1" applyFill="1" applyBorder="1" applyAlignment="1">
      <alignment horizontal="center" vertical="center" wrapText="1"/>
    </xf>
    <xf numFmtId="4" fontId="35" fillId="4" borderId="8" xfId="1" applyNumberFormat="1" applyFont="1" applyFill="1" applyBorder="1" applyAlignment="1">
      <alignment horizontal="center" vertical="center" wrapText="1"/>
    </xf>
    <xf numFmtId="4" fontId="35" fillId="4" borderId="9" xfId="1" applyNumberFormat="1" applyFont="1" applyFill="1" applyBorder="1" applyAlignment="1">
      <alignment horizontal="center" vertical="center" wrapText="1"/>
    </xf>
    <xf numFmtId="0" fontId="35" fillId="3" borderId="46" xfId="1" applyFont="1" applyFill="1" applyBorder="1" applyAlignment="1">
      <alignment horizontal="center" vertical="center" wrapText="1"/>
    </xf>
    <xf numFmtId="0" fontId="35" fillId="3" borderId="54" xfId="1" applyFont="1" applyFill="1" applyBorder="1" applyAlignment="1">
      <alignment horizontal="center" vertical="center" wrapText="1"/>
    </xf>
  </cellXfs>
  <cellStyles count="12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6" xfId="8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2%20&#1051;&#1070;&#1058;&#1048;&#1049;/&#1051;&#1070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.ттрос"/>
      <sheetName val="Додаток"/>
      <sheetName val="T.t.ros(ГРС)"/>
      <sheetName val="T.t.ros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"/>
      <sheetName val="пал.газ КС"/>
      <sheetName val="1"/>
      <sheetName val="2"/>
      <sheetName val="3"/>
      <sheetName val="4"/>
      <sheetName val="5"/>
      <sheetName val="ПАЛ.ГАЗ"/>
      <sheetName val="Добові "/>
      <sheetName val="Добові (2)"/>
      <sheetName val=" розрахунок"/>
      <sheetName val="додаток1"/>
      <sheetName val="додаток2"/>
      <sheetName val="додаток3"/>
      <sheetName val="додаток4"/>
      <sheetName val="додаток5"/>
      <sheetName val="СПИРТ(3)"/>
      <sheetName val="ОЛИВА(2)"/>
      <sheetName val="НОВА"/>
      <sheetName val="ТО-2"/>
      <sheetName val="ТО-3"/>
      <sheetName val="план робіт"/>
    </sheetNames>
    <sheetDataSet>
      <sheetData sheetId="0"/>
      <sheetData sheetId="1">
        <row r="1">
          <cell r="F1">
            <v>42795</v>
          </cell>
          <cell r="L1">
            <v>42767</v>
          </cell>
          <cell r="N1">
            <v>42794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H7">
            <v>172.614</v>
          </cell>
        </row>
        <row r="163">
          <cell r="D163">
            <v>0.77249999999999996</v>
          </cell>
        </row>
        <row r="164">
          <cell r="D164">
            <v>0.9173</v>
          </cell>
        </row>
        <row r="165">
          <cell r="D165">
            <v>1.7702</v>
          </cell>
        </row>
        <row r="166">
          <cell r="D166">
            <v>1.7173</v>
          </cell>
        </row>
        <row r="167">
          <cell r="D167">
            <v>1.7213000000000001</v>
          </cell>
        </row>
        <row r="168">
          <cell r="D168">
            <v>1.3506</v>
          </cell>
        </row>
        <row r="169">
          <cell r="D169">
            <v>0.35759999999999997</v>
          </cell>
        </row>
        <row r="170">
          <cell r="D170">
            <v>0.2777</v>
          </cell>
        </row>
        <row r="171">
          <cell r="D171">
            <v>0.63590000000000002</v>
          </cell>
        </row>
        <row r="172">
          <cell r="D172">
            <v>0.71360000000000001</v>
          </cell>
        </row>
        <row r="173">
          <cell r="D173">
            <v>1.1529</v>
          </cell>
        </row>
        <row r="174">
          <cell r="D174">
            <v>1.1321000000000001</v>
          </cell>
        </row>
        <row r="175">
          <cell r="D175">
            <v>0.60929999999999995</v>
          </cell>
        </row>
        <row r="176">
          <cell r="D176">
            <v>0.82720000000000005</v>
          </cell>
        </row>
        <row r="177">
          <cell r="D177">
            <v>1.4239999999999999</v>
          </cell>
        </row>
        <row r="178">
          <cell r="D178">
            <v>0.90069999999999995</v>
          </cell>
        </row>
        <row r="179">
          <cell r="D179">
            <v>0.97709999999999997</v>
          </cell>
        </row>
        <row r="180">
          <cell r="D180">
            <v>1.7548999999999999</v>
          </cell>
        </row>
        <row r="181">
          <cell r="D181">
            <v>1.8361000000000001</v>
          </cell>
        </row>
        <row r="182">
          <cell r="D182">
            <v>1.5969</v>
          </cell>
        </row>
        <row r="183">
          <cell r="D183">
            <v>1.9067000000000001</v>
          </cell>
        </row>
        <row r="184">
          <cell r="D184">
            <v>2.1583999999999999</v>
          </cell>
        </row>
        <row r="185">
          <cell r="D185">
            <v>2.2065000000000001</v>
          </cell>
        </row>
        <row r="186">
          <cell r="D186">
            <v>2.3611</v>
          </cell>
        </row>
        <row r="187">
          <cell r="D187">
            <v>1.6024</v>
          </cell>
        </row>
        <row r="188">
          <cell r="D188">
            <v>1.5789</v>
          </cell>
        </row>
        <row r="189">
          <cell r="D189">
            <v>2.1204999999999998</v>
          </cell>
        </row>
        <row r="190">
          <cell r="D190">
            <v>2.1539999999999999</v>
          </cell>
        </row>
        <row r="191">
          <cell r="D191">
            <v>38.533699999999996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abSelected="1" view="pageBreakPreview" topLeftCell="A7" zoomScale="80" zoomScaleNormal="70" zoomScaleSheetLayoutView="80" workbookViewId="0">
      <selection activeCell="C18" sqref="C18:C19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8.33203125" style="1" customWidth="1"/>
    <col min="5" max="5" width="7.88671875" style="1" customWidth="1"/>
    <col min="6" max="6" width="7.109375" style="1" customWidth="1"/>
    <col min="7" max="7" width="7.44140625" style="1" customWidth="1"/>
    <col min="8" max="8" width="7.109375" style="1" customWidth="1"/>
    <col min="9" max="9" width="7.33203125" style="1" customWidth="1"/>
    <col min="10" max="10" width="7.6640625" style="1" customWidth="1"/>
    <col min="11" max="11" width="7.109375" style="1" customWidth="1"/>
    <col min="12" max="12" width="7.6640625" style="1" customWidth="1"/>
    <col min="13" max="13" width="7.88671875" style="1" customWidth="1"/>
    <col min="14" max="14" width="8" style="1" customWidth="1"/>
    <col min="15" max="20" width="6.6640625" style="1" customWidth="1"/>
    <col min="21" max="21" width="7.5546875" style="1" customWidth="1"/>
    <col min="22" max="23" width="6.6640625" style="1" customWidth="1"/>
    <col min="24" max="24" width="7.5546875" style="1" customWidth="1"/>
    <col min="25" max="25" width="7.44140625" style="1" customWidth="1"/>
    <col min="26" max="26" width="7" style="1" customWidth="1"/>
    <col min="27" max="27" width="7.33203125" style="1" customWidth="1"/>
    <col min="28" max="28" width="7.6640625" style="1" customWidth="1"/>
    <col min="29" max="29" width="9.109375" style="1"/>
    <col min="30" max="30" width="7.5546875" style="1" customWidth="1"/>
    <col min="31" max="31" width="9.5546875" style="1" customWidth="1"/>
    <col min="32" max="32" width="7.5546875" style="1" customWidth="1"/>
    <col min="33" max="33" width="10.33203125" style="1" customWidth="1"/>
    <col min="34" max="16384" width="9.109375" style="1"/>
  </cols>
  <sheetData>
    <row r="1" spans="1:33" ht="15.6" x14ac:dyDescent="0.3">
      <c r="A1" s="95" t="s">
        <v>0</v>
      </c>
      <c r="B1" s="96"/>
      <c r="C1" s="96"/>
      <c r="D1" s="96"/>
      <c r="E1" s="97"/>
      <c r="F1" s="97"/>
      <c r="G1" s="164" t="s">
        <v>48</v>
      </c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5"/>
      <c r="AA1" s="165"/>
      <c r="AB1" s="166"/>
    </row>
    <row r="2" spans="1:33" ht="16.5" customHeight="1" x14ac:dyDescent="0.3">
      <c r="A2" s="169" t="s">
        <v>1</v>
      </c>
      <c r="B2" s="170"/>
      <c r="C2" s="170"/>
      <c r="D2" s="170"/>
      <c r="E2" s="171" t="s">
        <v>2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98"/>
    </row>
    <row r="3" spans="1:33" ht="16.5" customHeight="1" x14ac:dyDescent="0.3">
      <c r="A3" s="99" t="s">
        <v>3</v>
      </c>
      <c r="B3" s="100"/>
      <c r="C3" s="100"/>
      <c r="D3" s="100"/>
      <c r="E3" s="100"/>
      <c r="F3" s="101"/>
      <c r="G3" s="171" t="s">
        <v>49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2"/>
      <c r="AA3" s="2"/>
      <c r="AB3" s="98"/>
    </row>
    <row r="4" spans="1:33" ht="15" customHeight="1" x14ac:dyDescent="0.3">
      <c r="A4" s="102" t="s">
        <v>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"/>
      <c r="W4" s="2"/>
      <c r="X4" s="2"/>
      <c r="Y4" s="2"/>
      <c r="Z4" s="2"/>
      <c r="AA4" s="2"/>
      <c r="AB4" s="98"/>
    </row>
    <row r="5" spans="1:33" ht="16.2" x14ac:dyDescent="0.3">
      <c r="A5" s="102" t="s">
        <v>61</v>
      </c>
      <c r="B5" s="100"/>
      <c r="C5" s="100"/>
      <c r="D5" s="100"/>
      <c r="E5" s="100"/>
      <c r="F5" s="100"/>
      <c r="G5" s="4"/>
      <c r="H5" s="4"/>
      <c r="I5" s="4"/>
      <c r="J5" s="4"/>
      <c r="K5" s="4"/>
      <c r="L5" s="100"/>
      <c r="M5" s="4" t="s">
        <v>50</v>
      </c>
      <c r="N5" s="4"/>
      <c r="O5" s="4"/>
      <c r="P5" s="4"/>
      <c r="Q5" s="4"/>
      <c r="R5" s="4"/>
      <c r="S5" s="4"/>
      <c r="T5" s="4"/>
      <c r="U5" s="4"/>
      <c r="V5" s="160" t="s">
        <v>5</v>
      </c>
      <c r="W5" s="160"/>
      <c r="X5" s="161">
        <f>[1]Додаток!L1</f>
        <v>42767</v>
      </c>
      <c r="Y5" s="161"/>
      <c r="Z5" s="103" t="s">
        <v>6</v>
      </c>
      <c r="AA5" s="162">
        <f>[1]Додаток!N1</f>
        <v>42794</v>
      </c>
      <c r="AB5" s="163"/>
    </row>
    <row r="6" spans="1:33" ht="5.25" customHeight="1" thickBot="1" x14ac:dyDescent="0.3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98"/>
    </row>
    <row r="7" spans="1:33" ht="29.25" customHeight="1" thickBot="1" x14ac:dyDescent="0.35">
      <c r="A7" s="175" t="s">
        <v>7</v>
      </c>
      <c r="B7" s="178" t="s">
        <v>8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178" t="s">
        <v>9</v>
      </c>
      <c r="O7" s="179"/>
      <c r="P7" s="179"/>
      <c r="Q7" s="179"/>
      <c r="R7" s="179"/>
      <c r="S7" s="179"/>
      <c r="T7" s="179"/>
      <c r="U7" s="179"/>
      <c r="V7" s="179"/>
      <c r="W7" s="179"/>
      <c r="X7" s="184" t="s">
        <v>10</v>
      </c>
      <c r="Y7" s="187" t="s">
        <v>11</v>
      </c>
      <c r="Z7" s="172" t="s">
        <v>12</v>
      </c>
      <c r="AA7" s="172" t="s">
        <v>13</v>
      </c>
      <c r="AB7" s="218" t="s">
        <v>14</v>
      </c>
    </row>
    <row r="8" spans="1:33" ht="16.5" customHeight="1" thickBot="1" x14ac:dyDescent="0.35">
      <c r="A8" s="176"/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3"/>
      <c r="N8" s="175" t="s">
        <v>15</v>
      </c>
      <c r="O8" s="224" t="s">
        <v>62</v>
      </c>
      <c r="P8" s="225"/>
      <c r="Q8" s="225"/>
      <c r="R8" s="225"/>
      <c r="S8" s="225"/>
      <c r="T8" s="225"/>
      <c r="U8" s="225"/>
      <c r="V8" s="225"/>
      <c r="W8" s="226"/>
      <c r="X8" s="185"/>
      <c r="Y8" s="188"/>
      <c r="Z8" s="173"/>
      <c r="AA8" s="173"/>
      <c r="AB8" s="219"/>
    </row>
    <row r="9" spans="1:33" ht="32.25" customHeight="1" thickBot="1" x14ac:dyDescent="0.35">
      <c r="A9" s="176"/>
      <c r="B9" s="167" t="s">
        <v>16</v>
      </c>
      <c r="C9" s="158" t="s">
        <v>17</v>
      </c>
      <c r="D9" s="158" t="s">
        <v>18</v>
      </c>
      <c r="E9" s="158" t="s">
        <v>19</v>
      </c>
      <c r="F9" s="158" t="s">
        <v>20</v>
      </c>
      <c r="G9" s="158" t="s">
        <v>21</v>
      </c>
      <c r="H9" s="158" t="s">
        <v>22</v>
      </c>
      <c r="I9" s="158" t="s">
        <v>23</v>
      </c>
      <c r="J9" s="158" t="s">
        <v>24</v>
      </c>
      <c r="K9" s="158" t="s">
        <v>25</v>
      </c>
      <c r="L9" s="158" t="s">
        <v>26</v>
      </c>
      <c r="M9" s="201" t="s">
        <v>27</v>
      </c>
      <c r="N9" s="176"/>
      <c r="O9" s="203" t="s">
        <v>28</v>
      </c>
      <c r="P9" s="204"/>
      <c r="Q9" s="205"/>
      <c r="R9" s="206" t="s">
        <v>29</v>
      </c>
      <c r="S9" s="207"/>
      <c r="T9" s="208"/>
      <c r="U9" s="203" t="s">
        <v>30</v>
      </c>
      <c r="V9" s="204"/>
      <c r="W9" s="205"/>
      <c r="X9" s="185"/>
      <c r="Y9" s="188"/>
      <c r="Z9" s="173"/>
      <c r="AA9" s="173"/>
      <c r="AB9" s="219"/>
    </row>
    <row r="10" spans="1:33" ht="92.25" customHeight="1" thickBot="1" x14ac:dyDescent="0.35">
      <c r="A10" s="177"/>
      <c r="B10" s="16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202"/>
      <c r="N10" s="177"/>
      <c r="O10" s="5" t="s">
        <v>31</v>
      </c>
      <c r="P10" s="6" t="s">
        <v>32</v>
      </c>
      <c r="Q10" s="7" t="s">
        <v>33</v>
      </c>
      <c r="R10" s="8" t="s">
        <v>31</v>
      </c>
      <c r="S10" s="9" t="s">
        <v>32</v>
      </c>
      <c r="T10" s="10" t="s">
        <v>33</v>
      </c>
      <c r="U10" s="8" t="s">
        <v>31</v>
      </c>
      <c r="V10" s="9" t="s">
        <v>32</v>
      </c>
      <c r="W10" s="10" t="s">
        <v>33</v>
      </c>
      <c r="X10" s="186"/>
      <c r="Y10" s="189"/>
      <c r="Z10" s="174"/>
      <c r="AA10" s="174"/>
      <c r="AB10" s="220"/>
      <c r="AE10" s="1" t="s">
        <v>34</v>
      </c>
    </row>
    <row r="11" spans="1:33" s="17" customFormat="1" ht="13.8" x14ac:dyDescent="0.3">
      <c r="A11" s="11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115"/>
      <c r="O11" s="116">
        <v>8204</v>
      </c>
      <c r="P11" s="117">
        <v>34.349699999999999</v>
      </c>
      <c r="Q11" s="118">
        <v>9.5399999999999991</v>
      </c>
      <c r="R11" s="119">
        <v>9089</v>
      </c>
      <c r="S11" s="120">
        <v>38.055399999999999</v>
      </c>
      <c r="T11" s="118">
        <v>10.57</v>
      </c>
      <c r="U11" s="121"/>
      <c r="V11" s="122"/>
      <c r="W11" s="118"/>
      <c r="X11" s="123">
        <v>-17.399999999999999</v>
      </c>
      <c r="Y11" s="124">
        <v>-14.8</v>
      </c>
      <c r="Z11" s="12"/>
      <c r="AA11" s="12"/>
      <c r="AB11" s="13"/>
      <c r="AC11" s="14">
        <f t="shared" ref="AC11:AC38" si="0">SUM(B11:M11)+$K$39+$N$39</f>
        <v>0</v>
      </c>
      <c r="AD11" s="15"/>
      <c r="AE11" s="16"/>
      <c r="AF11" s="16"/>
      <c r="AG11" s="16"/>
    </row>
    <row r="12" spans="1:33" s="17" customFormat="1" ht="13.8" x14ac:dyDescent="0.3">
      <c r="A12" s="18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127"/>
      <c r="O12" s="128">
        <v>8204</v>
      </c>
      <c r="P12" s="129">
        <v>34.349699999999999</v>
      </c>
      <c r="Q12" s="130">
        <v>9.5399999999999991</v>
      </c>
      <c r="R12" s="131">
        <v>9089</v>
      </c>
      <c r="S12" s="132">
        <v>38.055399999999999</v>
      </c>
      <c r="T12" s="130">
        <v>10.57</v>
      </c>
      <c r="U12" s="133"/>
      <c r="V12" s="134"/>
      <c r="W12" s="130"/>
      <c r="X12" s="123">
        <v>-17.399999999999999</v>
      </c>
      <c r="Y12" s="124">
        <v>-14.2</v>
      </c>
      <c r="Z12" s="19"/>
      <c r="AA12" s="19"/>
      <c r="AB12" s="20"/>
      <c r="AC12" s="14">
        <f t="shared" si="0"/>
        <v>0</v>
      </c>
      <c r="AD12" s="15"/>
      <c r="AE12" s="16"/>
      <c r="AF12" s="16"/>
      <c r="AG12" s="16"/>
    </row>
    <row r="13" spans="1:33" s="24" customFormat="1" x14ac:dyDescent="0.3">
      <c r="A13" s="18">
        <v>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27"/>
      <c r="O13" s="128">
        <v>8204</v>
      </c>
      <c r="P13" s="129">
        <v>34.349699999999999</v>
      </c>
      <c r="Q13" s="130">
        <v>9.5399999999999991</v>
      </c>
      <c r="R13" s="131">
        <v>9089</v>
      </c>
      <c r="S13" s="132">
        <v>38.055399999999999</v>
      </c>
      <c r="T13" s="130">
        <v>10.57</v>
      </c>
      <c r="U13" s="133"/>
      <c r="V13" s="134"/>
      <c r="W13" s="130"/>
      <c r="X13" s="123">
        <v>-16.600000000000001</v>
      </c>
      <c r="Y13" s="124">
        <v>-13.3</v>
      </c>
      <c r="Z13" s="19"/>
      <c r="AA13" s="19"/>
      <c r="AB13" s="20"/>
      <c r="AC13" s="21">
        <f t="shared" si="0"/>
        <v>0</v>
      </c>
      <c r="AD13" s="22" t="str">
        <f>IF(AC13=100,"ОК"," ")</f>
        <v xml:space="preserve"> </v>
      </c>
      <c r="AE13" s="23"/>
      <c r="AF13" s="23"/>
      <c r="AG13" s="23"/>
    </row>
    <row r="14" spans="1:33" s="17" customFormat="1" ht="13.8" x14ac:dyDescent="0.3">
      <c r="A14" s="18">
        <v>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6"/>
      <c r="N14" s="127"/>
      <c r="O14" s="128">
        <v>8204</v>
      </c>
      <c r="P14" s="129">
        <v>34.349699999999999</v>
      </c>
      <c r="Q14" s="130">
        <v>9.5399999999999991</v>
      </c>
      <c r="R14" s="131">
        <v>9089</v>
      </c>
      <c r="S14" s="132">
        <v>38.055399999999999</v>
      </c>
      <c r="T14" s="130">
        <v>10.57</v>
      </c>
      <c r="U14" s="133"/>
      <c r="V14" s="134"/>
      <c r="W14" s="130"/>
      <c r="X14" s="123"/>
      <c r="Y14" s="124"/>
      <c r="Z14" s="19"/>
      <c r="AA14" s="19"/>
      <c r="AB14" s="20"/>
      <c r="AC14" s="14">
        <f t="shared" si="0"/>
        <v>0</v>
      </c>
      <c r="AD14" s="15" t="str">
        <f t="shared" ref="AD14:AD38" si="1">IF(AC14=100,"ОК"," ")</f>
        <v xml:space="preserve"> </v>
      </c>
      <c r="AE14" s="16"/>
      <c r="AF14" s="16"/>
      <c r="AG14" s="16"/>
    </row>
    <row r="15" spans="1:33" s="17" customFormat="1" ht="13.8" x14ac:dyDescent="0.3">
      <c r="A15" s="25">
        <v>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/>
      <c r="N15" s="127"/>
      <c r="O15" s="128">
        <v>8204</v>
      </c>
      <c r="P15" s="129">
        <v>34.349699999999999</v>
      </c>
      <c r="Q15" s="130">
        <v>9.5399999999999991</v>
      </c>
      <c r="R15" s="131">
        <v>9089</v>
      </c>
      <c r="S15" s="132">
        <v>38.055399999999999</v>
      </c>
      <c r="T15" s="130">
        <v>10.57</v>
      </c>
      <c r="U15" s="133"/>
      <c r="V15" s="134"/>
      <c r="W15" s="130"/>
      <c r="X15" s="123"/>
      <c r="Y15" s="124"/>
      <c r="Z15" s="12"/>
      <c r="AA15" s="12"/>
      <c r="AB15" s="13"/>
      <c r="AC15" s="14">
        <f t="shared" si="0"/>
        <v>0</v>
      </c>
      <c r="AD15" s="15" t="str">
        <f t="shared" si="1"/>
        <v xml:space="preserve"> </v>
      </c>
      <c r="AE15" s="16"/>
      <c r="AF15" s="16"/>
      <c r="AG15" s="16"/>
    </row>
    <row r="16" spans="1:33" s="17" customFormat="1" ht="13.8" x14ac:dyDescent="0.3">
      <c r="A16" s="18">
        <v>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6"/>
      <c r="N16" s="127"/>
      <c r="O16" s="128">
        <v>8204</v>
      </c>
      <c r="P16" s="129">
        <v>34.349699999999999</v>
      </c>
      <c r="Q16" s="130">
        <v>9.5399999999999991</v>
      </c>
      <c r="R16" s="131">
        <v>9089</v>
      </c>
      <c r="S16" s="132">
        <v>38.055399999999999</v>
      </c>
      <c r="T16" s="130">
        <v>10.57</v>
      </c>
      <c r="U16" s="133"/>
      <c r="V16" s="134"/>
      <c r="W16" s="130"/>
      <c r="X16" s="123">
        <v>-16.2</v>
      </c>
      <c r="Y16" s="124">
        <v>-12.8</v>
      </c>
      <c r="Z16" s="19"/>
      <c r="AA16" s="19"/>
      <c r="AB16" s="20"/>
      <c r="AC16" s="14">
        <f t="shared" si="0"/>
        <v>0</v>
      </c>
      <c r="AD16" s="15" t="str">
        <f t="shared" si="1"/>
        <v xml:space="preserve"> </v>
      </c>
      <c r="AE16" s="16"/>
      <c r="AF16" s="16"/>
      <c r="AG16" s="16"/>
    </row>
    <row r="17" spans="1:33" s="17" customFormat="1" ht="13.8" x14ac:dyDescent="0.3">
      <c r="A17" s="25">
        <v>7</v>
      </c>
      <c r="B17" s="135">
        <v>91.267499999999998</v>
      </c>
      <c r="C17" s="135">
        <v>4.2618</v>
      </c>
      <c r="D17" s="135">
        <v>0.9254</v>
      </c>
      <c r="E17" s="135">
        <v>0.1074</v>
      </c>
      <c r="F17" s="135">
        <v>0.152</v>
      </c>
      <c r="G17" s="135">
        <v>3.7000000000000002E-3</v>
      </c>
      <c r="H17" s="135">
        <v>3.6400000000000002E-2</v>
      </c>
      <c r="I17" s="135">
        <v>3.1699999999999999E-2</v>
      </c>
      <c r="J17" s="135">
        <v>5.4199999999999998E-2</v>
      </c>
      <c r="K17" s="135">
        <v>8.0000000000000002E-3</v>
      </c>
      <c r="L17" s="135">
        <v>1.3958999999999999</v>
      </c>
      <c r="M17" s="136">
        <v>1.7561</v>
      </c>
      <c r="N17" s="137">
        <v>0.73939999999999995</v>
      </c>
      <c r="O17" s="138">
        <v>8196</v>
      </c>
      <c r="P17" s="139">
        <v>34.317599999999999</v>
      </c>
      <c r="Q17" s="140">
        <v>9.5299999999999994</v>
      </c>
      <c r="R17" s="141">
        <v>9081</v>
      </c>
      <c r="S17" s="142">
        <v>38.023200000000003</v>
      </c>
      <c r="T17" s="140">
        <v>10.56</v>
      </c>
      <c r="U17" s="143">
        <v>11590</v>
      </c>
      <c r="V17" s="144">
        <v>48.528799999999997</v>
      </c>
      <c r="W17" s="140">
        <v>13.48</v>
      </c>
      <c r="X17" s="123">
        <v>-14.9</v>
      </c>
      <c r="Y17" s="124">
        <v>-13.6</v>
      </c>
      <c r="Z17" s="12"/>
      <c r="AA17" s="12"/>
      <c r="AB17" s="13"/>
      <c r="AC17" s="14">
        <f t="shared" si="0"/>
        <v>100.00009999999997</v>
      </c>
      <c r="AD17" s="15" t="str">
        <f t="shared" si="1"/>
        <v xml:space="preserve"> </v>
      </c>
      <c r="AE17" s="16"/>
      <c r="AF17" s="16"/>
      <c r="AG17" s="16"/>
    </row>
    <row r="18" spans="1:33" s="17" customFormat="1" ht="13.8" x14ac:dyDescent="0.3">
      <c r="A18" s="18">
        <v>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  <c r="N18" s="127"/>
      <c r="O18" s="128">
        <v>8196</v>
      </c>
      <c r="P18" s="129">
        <v>34.317599999999999</v>
      </c>
      <c r="Q18" s="130">
        <v>9.5299999999999994</v>
      </c>
      <c r="R18" s="131">
        <v>9081</v>
      </c>
      <c r="S18" s="132">
        <v>38.023200000000003</v>
      </c>
      <c r="T18" s="130">
        <v>10.56</v>
      </c>
      <c r="U18" s="133"/>
      <c r="V18" s="134"/>
      <c r="W18" s="130"/>
      <c r="X18" s="123">
        <v>-16</v>
      </c>
      <c r="Y18" s="124">
        <v>-14.6</v>
      </c>
      <c r="Z18" s="19"/>
      <c r="AA18" s="19"/>
      <c r="AB18" s="20"/>
      <c r="AC18" s="14">
        <f t="shared" si="0"/>
        <v>0</v>
      </c>
      <c r="AD18" s="15" t="str">
        <f t="shared" si="1"/>
        <v xml:space="preserve"> </v>
      </c>
      <c r="AE18" s="16"/>
      <c r="AF18" s="16"/>
      <c r="AG18" s="16"/>
    </row>
    <row r="19" spans="1:33" s="24" customFormat="1" x14ac:dyDescent="0.3">
      <c r="A19" s="18">
        <v>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6"/>
      <c r="N19" s="127"/>
      <c r="O19" s="128">
        <v>8196</v>
      </c>
      <c r="P19" s="129">
        <v>34.317599999999999</v>
      </c>
      <c r="Q19" s="130">
        <v>9.5299999999999994</v>
      </c>
      <c r="R19" s="131">
        <v>9081</v>
      </c>
      <c r="S19" s="132">
        <v>38.023200000000003</v>
      </c>
      <c r="T19" s="130">
        <v>10.56</v>
      </c>
      <c r="U19" s="133"/>
      <c r="V19" s="134"/>
      <c r="W19" s="130"/>
      <c r="X19" s="123">
        <v>-15.5</v>
      </c>
      <c r="Y19" s="124">
        <v>-13.9</v>
      </c>
      <c r="Z19" s="26"/>
      <c r="AA19" s="26"/>
      <c r="AB19" s="20"/>
      <c r="AC19" s="21">
        <f t="shared" si="0"/>
        <v>0</v>
      </c>
      <c r="AD19" s="22" t="str">
        <f t="shared" si="1"/>
        <v xml:space="preserve"> </v>
      </c>
      <c r="AE19" s="23"/>
      <c r="AF19" s="23"/>
      <c r="AG19" s="23"/>
    </row>
    <row r="20" spans="1:33" s="24" customFormat="1" x14ac:dyDescent="0.3">
      <c r="A20" s="18">
        <v>10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6"/>
      <c r="N20" s="127"/>
      <c r="O20" s="128">
        <v>8196</v>
      </c>
      <c r="P20" s="129">
        <v>34.317599999999999</v>
      </c>
      <c r="Q20" s="130">
        <v>9.5299999999999994</v>
      </c>
      <c r="R20" s="131">
        <v>9081</v>
      </c>
      <c r="S20" s="132">
        <v>38.023200000000003</v>
      </c>
      <c r="T20" s="130">
        <v>10.56</v>
      </c>
      <c r="U20" s="133"/>
      <c r="V20" s="134"/>
      <c r="W20" s="130"/>
      <c r="X20" s="123">
        <v>-15.6</v>
      </c>
      <c r="Y20" s="124">
        <v>-14.5</v>
      </c>
      <c r="Z20" s="19"/>
      <c r="AA20" s="19"/>
      <c r="AB20" s="20"/>
      <c r="AC20" s="21">
        <f t="shared" si="0"/>
        <v>0</v>
      </c>
      <c r="AD20" s="22" t="str">
        <f t="shared" si="1"/>
        <v xml:space="preserve"> </v>
      </c>
      <c r="AE20" s="23"/>
      <c r="AF20" s="23"/>
      <c r="AG20" s="23"/>
    </row>
    <row r="21" spans="1:33" s="24" customFormat="1" x14ac:dyDescent="0.3">
      <c r="A21" s="18">
        <v>11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  <c r="N21" s="127"/>
      <c r="O21" s="128">
        <v>8196</v>
      </c>
      <c r="P21" s="129">
        <v>34.317599999999999</v>
      </c>
      <c r="Q21" s="130">
        <v>9.5299999999999994</v>
      </c>
      <c r="R21" s="131">
        <v>9081</v>
      </c>
      <c r="S21" s="132">
        <v>38.023200000000003</v>
      </c>
      <c r="T21" s="130">
        <v>10.56</v>
      </c>
      <c r="U21" s="133"/>
      <c r="V21" s="134"/>
      <c r="W21" s="130"/>
      <c r="X21" s="123"/>
      <c r="Y21" s="124"/>
      <c r="Z21" s="19"/>
      <c r="AA21" s="19"/>
      <c r="AB21" s="20"/>
      <c r="AC21" s="21">
        <f t="shared" si="0"/>
        <v>0</v>
      </c>
      <c r="AD21" s="22" t="str">
        <f t="shared" si="1"/>
        <v xml:space="preserve"> </v>
      </c>
      <c r="AE21" s="23"/>
      <c r="AF21" s="23"/>
      <c r="AG21" s="23"/>
    </row>
    <row r="22" spans="1:33" s="24" customFormat="1" x14ac:dyDescent="0.3">
      <c r="A22" s="25">
        <v>12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  <c r="N22" s="127"/>
      <c r="O22" s="128">
        <v>8196</v>
      </c>
      <c r="P22" s="129">
        <v>34.317599999999999</v>
      </c>
      <c r="Q22" s="130">
        <v>9.5299999999999994</v>
      </c>
      <c r="R22" s="131">
        <v>9081</v>
      </c>
      <c r="S22" s="132">
        <v>38.023200000000003</v>
      </c>
      <c r="T22" s="130">
        <v>10.56</v>
      </c>
      <c r="U22" s="133"/>
      <c r="V22" s="134"/>
      <c r="W22" s="130"/>
      <c r="X22" s="123"/>
      <c r="Y22" s="124"/>
      <c r="Z22" s="12"/>
      <c r="AA22" s="12"/>
      <c r="AB22" s="13"/>
      <c r="AC22" s="21">
        <f t="shared" si="0"/>
        <v>0</v>
      </c>
      <c r="AD22" s="22" t="str">
        <f t="shared" si="1"/>
        <v xml:space="preserve"> </v>
      </c>
      <c r="AE22" s="23"/>
      <c r="AF22" s="23"/>
      <c r="AG22" s="23"/>
    </row>
    <row r="23" spans="1:33" s="24" customFormat="1" x14ac:dyDescent="0.3">
      <c r="A23" s="18">
        <v>13</v>
      </c>
      <c r="B23" s="135">
        <v>91.737499999999997</v>
      </c>
      <c r="C23" s="135">
        <v>4.0805999999999996</v>
      </c>
      <c r="D23" s="135">
        <v>0.91700000000000004</v>
      </c>
      <c r="E23" s="135">
        <v>0.1133</v>
      </c>
      <c r="F23" s="135">
        <v>0.14979999999999999</v>
      </c>
      <c r="G23" s="135">
        <v>2.3999999999999998E-3</v>
      </c>
      <c r="H23" s="135">
        <v>3.49E-2</v>
      </c>
      <c r="I23" s="135">
        <v>2.9700000000000001E-2</v>
      </c>
      <c r="J23" s="135">
        <v>2.9000000000000001E-2</v>
      </c>
      <c r="K23" s="135">
        <v>7.7000000000000002E-3</v>
      </c>
      <c r="L23" s="135">
        <v>1.3107</v>
      </c>
      <c r="M23" s="136">
        <v>1.5873999999999999</v>
      </c>
      <c r="N23" s="137">
        <v>0.73509999999999998</v>
      </c>
      <c r="O23" s="138">
        <v>8196</v>
      </c>
      <c r="P23" s="139">
        <v>34.316200000000002</v>
      </c>
      <c r="Q23" s="140">
        <v>9.5299999999999994</v>
      </c>
      <c r="R23" s="141">
        <v>9082</v>
      </c>
      <c r="S23" s="142">
        <v>38.024900000000002</v>
      </c>
      <c r="T23" s="140">
        <v>10.56</v>
      </c>
      <c r="U23" s="143">
        <v>11625</v>
      </c>
      <c r="V23" s="144">
        <v>48.674100000000003</v>
      </c>
      <c r="W23" s="140">
        <v>13.52</v>
      </c>
      <c r="X23" s="123">
        <v>-16.3</v>
      </c>
      <c r="Y23" s="124">
        <v>-13.3</v>
      </c>
      <c r="Z23" s="19"/>
      <c r="AA23" s="19"/>
      <c r="AB23" s="20"/>
      <c r="AC23" s="21">
        <f t="shared" si="0"/>
        <v>99.999999999999986</v>
      </c>
      <c r="AD23" s="22" t="str">
        <f t="shared" si="1"/>
        <v>ОК</v>
      </c>
      <c r="AE23" s="23"/>
      <c r="AF23" s="23"/>
      <c r="AG23" s="23"/>
    </row>
    <row r="24" spans="1:33" s="24" customFormat="1" x14ac:dyDescent="0.3">
      <c r="A24" s="25">
        <v>14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127"/>
      <c r="O24" s="128">
        <v>8196</v>
      </c>
      <c r="P24" s="129">
        <v>34.316200000000002</v>
      </c>
      <c r="Q24" s="130">
        <v>9.5299999999999994</v>
      </c>
      <c r="R24" s="131">
        <v>9082</v>
      </c>
      <c r="S24" s="132">
        <v>38.024900000000002</v>
      </c>
      <c r="T24" s="130">
        <v>10.56</v>
      </c>
      <c r="U24" s="133"/>
      <c r="V24" s="134"/>
      <c r="W24" s="130"/>
      <c r="X24" s="123">
        <v>-17.100000000000001</v>
      </c>
      <c r="Y24" s="124">
        <v>-14.7</v>
      </c>
      <c r="Z24" s="12"/>
      <c r="AA24" s="12"/>
      <c r="AB24" s="13"/>
      <c r="AC24" s="21">
        <f t="shared" si="0"/>
        <v>0</v>
      </c>
      <c r="AD24" s="22" t="str">
        <f t="shared" si="1"/>
        <v xml:space="preserve"> </v>
      </c>
      <c r="AE24" s="23"/>
      <c r="AF24" s="23"/>
      <c r="AG24" s="23"/>
    </row>
    <row r="25" spans="1:33" s="24" customFormat="1" x14ac:dyDescent="0.3">
      <c r="A25" s="18">
        <v>15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127"/>
      <c r="O25" s="128">
        <v>8196</v>
      </c>
      <c r="P25" s="129">
        <v>34.316200000000002</v>
      </c>
      <c r="Q25" s="130">
        <v>9.5299999999999994</v>
      </c>
      <c r="R25" s="131">
        <v>9082</v>
      </c>
      <c r="S25" s="132">
        <v>38.024900000000002</v>
      </c>
      <c r="T25" s="130">
        <v>10.56</v>
      </c>
      <c r="U25" s="133"/>
      <c r="V25" s="134"/>
      <c r="W25" s="130"/>
      <c r="X25" s="123">
        <v>-17.600000000000001</v>
      </c>
      <c r="Y25" s="124">
        <v>-14.5</v>
      </c>
      <c r="Z25" s="19"/>
      <c r="AA25" s="19"/>
      <c r="AB25" s="20"/>
      <c r="AC25" s="21">
        <f t="shared" si="0"/>
        <v>0</v>
      </c>
      <c r="AD25" s="22" t="str">
        <f t="shared" si="1"/>
        <v xml:space="preserve"> </v>
      </c>
      <c r="AE25" s="23"/>
      <c r="AF25" s="23"/>
      <c r="AG25" s="23"/>
    </row>
    <row r="26" spans="1:33" s="24" customFormat="1" x14ac:dyDescent="0.3">
      <c r="A26" s="18">
        <v>16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127"/>
      <c r="O26" s="128">
        <v>8196</v>
      </c>
      <c r="P26" s="129">
        <v>34.316200000000002</v>
      </c>
      <c r="Q26" s="130">
        <v>9.5299999999999994</v>
      </c>
      <c r="R26" s="131">
        <v>9082</v>
      </c>
      <c r="S26" s="132">
        <v>38.024900000000002</v>
      </c>
      <c r="T26" s="130">
        <v>10.56</v>
      </c>
      <c r="U26" s="133"/>
      <c r="V26" s="134"/>
      <c r="W26" s="130"/>
      <c r="X26" s="123">
        <v>-17.600000000000001</v>
      </c>
      <c r="Y26" s="124">
        <v>-13.2</v>
      </c>
      <c r="Z26" s="19" t="s">
        <v>58</v>
      </c>
      <c r="AA26" s="19" t="s">
        <v>59</v>
      </c>
      <c r="AB26" s="20" t="s">
        <v>60</v>
      </c>
      <c r="AC26" s="21">
        <f t="shared" si="0"/>
        <v>0</v>
      </c>
      <c r="AD26" s="22" t="str">
        <f t="shared" si="1"/>
        <v xml:space="preserve"> </v>
      </c>
      <c r="AE26" s="23"/>
      <c r="AF26" s="23"/>
      <c r="AG26" s="23"/>
    </row>
    <row r="27" spans="1:33" s="24" customFormat="1" x14ac:dyDescent="0.3">
      <c r="A27" s="18">
        <v>17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127"/>
      <c r="O27" s="128">
        <v>8196</v>
      </c>
      <c r="P27" s="129">
        <v>34.316200000000002</v>
      </c>
      <c r="Q27" s="130">
        <v>9.5299999999999994</v>
      </c>
      <c r="R27" s="131">
        <v>9082</v>
      </c>
      <c r="S27" s="132">
        <v>38.024900000000002</v>
      </c>
      <c r="T27" s="130">
        <v>10.56</v>
      </c>
      <c r="U27" s="133"/>
      <c r="V27" s="134"/>
      <c r="W27" s="130"/>
      <c r="X27" s="123">
        <v>-17.7</v>
      </c>
      <c r="Y27" s="124">
        <v>-13</v>
      </c>
      <c r="Z27" s="19"/>
      <c r="AA27" s="19"/>
      <c r="AB27" s="20"/>
      <c r="AC27" s="21">
        <f t="shared" si="0"/>
        <v>0</v>
      </c>
      <c r="AD27" s="22" t="str">
        <f t="shared" si="1"/>
        <v xml:space="preserve"> </v>
      </c>
      <c r="AE27" s="23"/>
      <c r="AF27" s="23"/>
      <c r="AG27" s="23"/>
    </row>
    <row r="28" spans="1:33" s="24" customFormat="1" x14ac:dyDescent="0.3">
      <c r="A28" s="18">
        <v>18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127"/>
      <c r="O28" s="128">
        <v>8196</v>
      </c>
      <c r="P28" s="129">
        <v>34.316200000000002</v>
      </c>
      <c r="Q28" s="130">
        <v>9.5299999999999994</v>
      </c>
      <c r="R28" s="131">
        <v>9082</v>
      </c>
      <c r="S28" s="132">
        <v>38.024900000000002</v>
      </c>
      <c r="T28" s="130">
        <v>10.56</v>
      </c>
      <c r="U28" s="133"/>
      <c r="V28" s="134"/>
      <c r="W28" s="130"/>
      <c r="X28" s="123"/>
      <c r="Y28" s="124"/>
      <c r="Z28" s="19"/>
      <c r="AA28" s="19"/>
      <c r="AB28" s="20"/>
      <c r="AC28" s="21">
        <f t="shared" si="0"/>
        <v>0</v>
      </c>
      <c r="AD28" s="22" t="str">
        <f t="shared" si="1"/>
        <v xml:space="preserve"> </v>
      </c>
      <c r="AE28" s="23"/>
      <c r="AF28" s="23"/>
      <c r="AG28" s="23"/>
    </row>
    <row r="29" spans="1:33" s="24" customFormat="1" x14ac:dyDescent="0.3">
      <c r="A29" s="25">
        <v>19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127"/>
      <c r="O29" s="128">
        <v>8196</v>
      </c>
      <c r="P29" s="129">
        <v>34.316200000000002</v>
      </c>
      <c r="Q29" s="130">
        <v>9.5299999999999994</v>
      </c>
      <c r="R29" s="131">
        <v>9082</v>
      </c>
      <c r="S29" s="132">
        <v>38.024900000000002</v>
      </c>
      <c r="T29" s="130">
        <v>10.56</v>
      </c>
      <c r="U29" s="133"/>
      <c r="V29" s="134"/>
      <c r="W29" s="130"/>
      <c r="X29" s="123"/>
      <c r="Y29" s="124"/>
      <c r="Z29" s="12"/>
      <c r="AA29" s="12"/>
      <c r="AB29" s="13"/>
      <c r="AC29" s="21">
        <f t="shared" si="0"/>
        <v>0</v>
      </c>
      <c r="AD29" s="22" t="str">
        <f t="shared" si="1"/>
        <v xml:space="preserve"> </v>
      </c>
      <c r="AE29" s="23"/>
      <c r="AF29" s="23"/>
      <c r="AG29" s="23"/>
    </row>
    <row r="30" spans="1:33" s="24" customFormat="1" x14ac:dyDescent="0.3">
      <c r="A30" s="18">
        <v>20</v>
      </c>
      <c r="B30" s="33">
        <v>90.5762</v>
      </c>
      <c r="C30" s="34">
        <v>4.5499000000000001</v>
      </c>
      <c r="D30" s="34">
        <v>0.96919999999999995</v>
      </c>
      <c r="E30" s="34">
        <v>0.10630000000000001</v>
      </c>
      <c r="F30" s="34">
        <v>0.15540000000000001</v>
      </c>
      <c r="G30" s="34">
        <v>3.0999999999999999E-3</v>
      </c>
      <c r="H30" s="34">
        <v>3.9300000000000002E-2</v>
      </c>
      <c r="I30" s="34">
        <v>3.2800000000000003E-2</v>
      </c>
      <c r="J30" s="34">
        <v>4.02E-2</v>
      </c>
      <c r="K30" s="34">
        <v>8.0000000000000002E-3</v>
      </c>
      <c r="L30" s="34">
        <v>1.5601</v>
      </c>
      <c r="M30" s="35">
        <v>1.9595</v>
      </c>
      <c r="N30" s="36">
        <v>0.74450000000000005</v>
      </c>
      <c r="O30" s="37">
        <v>8187</v>
      </c>
      <c r="P30" s="38">
        <v>34.2804</v>
      </c>
      <c r="Q30" s="39">
        <v>9.52</v>
      </c>
      <c r="R30" s="40">
        <v>9071</v>
      </c>
      <c r="S30" s="41">
        <v>37.978499999999997</v>
      </c>
      <c r="T30" s="42">
        <v>10.55</v>
      </c>
      <c r="U30" s="43">
        <v>11537</v>
      </c>
      <c r="V30" s="44">
        <v>48.305100000000003</v>
      </c>
      <c r="W30" s="39">
        <v>13.42</v>
      </c>
      <c r="X30" s="45">
        <v>-15</v>
      </c>
      <c r="Y30" s="46">
        <v>-12.4</v>
      </c>
      <c r="Z30" s="19"/>
      <c r="AA30" s="19"/>
      <c r="AB30" s="20"/>
      <c r="AC30" s="21">
        <f t="shared" si="0"/>
        <v>100</v>
      </c>
      <c r="AD30" s="22" t="str">
        <f>IF(AC30=100,"ОК"," ")</f>
        <v>ОК</v>
      </c>
      <c r="AE30" s="23"/>
      <c r="AF30" s="23"/>
      <c r="AG30" s="23"/>
    </row>
    <row r="31" spans="1:33" s="24" customFormat="1" x14ac:dyDescent="0.3">
      <c r="A31" s="25">
        <v>21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47"/>
      <c r="O31" s="48">
        <v>8187</v>
      </c>
      <c r="P31" s="49">
        <v>34.2804</v>
      </c>
      <c r="Q31" s="50">
        <v>9.52</v>
      </c>
      <c r="R31" s="51">
        <v>9071</v>
      </c>
      <c r="S31" s="52">
        <v>37.978499999999997</v>
      </c>
      <c r="T31" s="53">
        <v>10.55</v>
      </c>
      <c r="U31" s="54"/>
      <c r="V31" s="55"/>
      <c r="W31" s="56"/>
      <c r="X31" s="45">
        <v>-14.9</v>
      </c>
      <c r="Y31" s="46">
        <v>-12</v>
      </c>
      <c r="Z31" s="12"/>
      <c r="AA31" s="12"/>
      <c r="AB31" s="13"/>
      <c r="AC31" s="21">
        <f t="shared" si="0"/>
        <v>0</v>
      </c>
      <c r="AD31" s="22" t="str">
        <f t="shared" si="1"/>
        <v xml:space="preserve"> </v>
      </c>
      <c r="AE31" s="23"/>
      <c r="AF31" s="23"/>
      <c r="AG31" s="23"/>
    </row>
    <row r="32" spans="1:33" s="24" customFormat="1" x14ac:dyDescent="0.3">
      <c r="A32" s="18">
        <v>22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6"/>
      <c r="O32" s="48">
        <v>8187</v>
      </c>
      <c r="P32" s="49">
        <v>34.2804</v>
      </c>
      <c r="Q32" s="50">
        <v>9.52</v>
      </c>
      <c r="R32" s="51">
        <v>9071</v>
      </c>
      <c r="S32" s="52">
        <v>37.978499999999997</v>
      </c>
      <c r="T32" s="53">
        <v>10.55</v>
      </c>
      <c r="U32" s="43"/>
      <c r="V32" s="44"/>
      <c r="W32" s="39"/>
      <c r="X32" s="45">
        <v>-14.3</v>
      </c>
      <c r="Y32" s="46">
        <v>-12.8</v>
      </c>
      <c r="Z32" s="57"/>
      <c r="AA32" s="57"/>
      <c r="AB32" s="58"/>
      <c r="AC32" s="21">
        <f t="shared" si="0"/>
        <v>0</v>
      </c>
      <c r="AD32" s="22" t="str">
        <f t="shared" si="1"/>
        <v xml:space="preserve"> </v>
      </c>
      <c r="AE32" s="23"/>
      <c r="AF32" s="23"/>
      <c r="AG32" s="23"/>
    </row>
    <row r="33" spans="1:33" s="24" customFormat="1" x14ac:dyDescent="0.3">
      <c r="A33" s="18">
        <v>23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59"/>
      <c r="O33" s="48">
        <v>8187</v>
      </c>
      <c r="P33" s="49">
        <v>34.2804</v>
      </c>
      <c r="Q33" s="50">
        <v>9.52</v>
      </c>
      <c r="R33" s="51">
        <v>9071</v>
      </c>
      <c r="S33" s="52">
        <v>37.978499999999997</v>
      </c>
      <c r="T33" s="53">
        <v>10.55</v>
      </c>
      <c r="U33" s="60"/>
      <c r="V33" s="61"/>
      <c r="W33" s="39"/>
      <c r="X33" s="45">
        <v>-14</v>
      </c>
      <c r="Y33" s="46">
        <v>-12.9</v>
      </c>
      <c r="Z33" s="19"/>
      <c r="AA33" s="19"/>
      <c r="AB33" s="20"/>
      <c r="AC33" s="21">
        <f t="shared" si="0"/>
        <v>0</v>
      </c>
      <c r="AD33" s="22" t="str">
        <f>IF(AC33=100,"ОК"," ")</f>
        <v xml:space="preserve"> </v>
      </c>
      <c r="AE33" s="23"/>
      <c r="AF33" s="23"/>
      <c r="AG33" s="23"/>
    </row>
    <row r="34" spans="1:33" s="24" customFormat="1" x14ac:dyDescent="0.3">
      <c r="A34" s="18">
        <v>24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59"/>
      <c r="O34" s="48">
        <v>8187</v>
      </c>
      <c r="P34" s="49">
        <v>34.2804</v>
      </c>
      <c r="Q34" s="50">
        <v>9.52</v>
      </c>
      <c r="R34" s="51">
        <v>9071</v>
      </c>
      <c r="S34" s="52">
        <v>37.978499999999997</v>
      </c>
      <c r="T34" s="53">
        <v>10.55</v>
      </c>
      <c r="U34" s="60"/>
      <c r="V34" s="61"/>
      <c r="W34" s="39"/>
      <c r="X34" s="45">
        <v>-12.8</v>
      </c>
      <c r="Y34" s="46">
        <v>-11.1</v>
      </c>
      <c r="Z34" s="19"/>
      <c r="AA34" s="19"/>
      <c r="AB34" s="20"/>
      <c r="AC34" s="21">
        <f t="shared" si="0"/>
        <v>0</v>
      </c>
      <c r="AD34" s="22" t="str">
        <f t="shared" si="1"/>
        <v xml:space="preserve"> </v>
      </c>
      <c r="AE34" s="23"/>
      <c r="AF34" s="23"/>
      <c r="AG34" s="23"/>
    </row>
    <row r="35" spans="1:33" s="24" customFormat="1" x14ac:dyDescent="0.3">
      <c r="A35" s="18">
        <v>25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59"/>
      <c r="O35" s="48">
        <v>8187</v>
      </c>
      <c r="P35" s="49">
        <v>34.2804</v>
      </c>
      <c r="Q35" s="50">
        <v>9.52</v>
      </c>
      <c r="R35" s="51">
        <v>9071</v>
      </c>
      <c r="S35" s="52">
        <v>37.978499999999997</v>
      </c>
      <c r="T35" s="53">
        <v>10.55</v>
      </c>
      <c r="U35" s="60"/>
      <c r="V35" s="61"/>
      <c r="W35" s="39"/>
      <c r="X35" s="45"/>
      <c r="Y35" s="46"/>
      <c r="Z35" s="57"/>
      <c r="AA35" s="57"/>
      <c r="AB35" s="58"/>
      <c r="AC35" s="21">
        <f t="shared" si="0"/>
        <v>0</v>
      </c>
      <c r="AD35" s="22" t="str">
        <f t="shared" si="1"/>
        <v xml:space="preserve"> </v>
      </c>
      <c r="AE35" s="23"/>
      <c r="AF35" s="23"/>
      <c r="AG35" s="23"/>
    </row>
    <row r="36" spans="1:33" s="24" customFormat="1" x14ac:dyDescent="0.3">
      <c r="A36" s="25">
        <v>26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47"/>
      <c r="O36" s="48">
        <v>8187</v>
      </c>
      <c r="P36" s="49">
        <v>34.2804</v>
      </c>
      <c r="Q36" s="50">
        <v>9.52</v>
      </c>
      <c r="R36" s="51">
        <v>9071</v>
      </c>
      <c r="S36" s="52">
        <v>37.978499999999997</v>
      </c>
      <c r="T36" s="53">
        <v>10.55</v>
      </c>
      <c r="U36" s="54"/>
      <c r="V36" s="55"/>
      <c r="W36" s="56"/>
      <c r="X36" s="45"/>
      <c r="Y36" s="46"/>
      <c r="Z36" s="12"/>
      <c r="AA36" s="12"/>
      <c r="AB36" s="13"/>
      <c r="AC36" s="21">
        <f t="shared" si="0"/>
        <v>0</v>
      </c>
      <c r="AD36" s="22" t="str">
        <f t="shared" si="1"/>
        <v xml:space="preserve"> </v>
      </c>
      <c r="AE36" s="23"/>
      <c r="AF36" s="23"/>
      <c r="AG36" s="23"/>
    </row>
    <row r="37" spans="1:33" s="24" customFormat="1" x14ac:dyDescent="0.3">
      <c r="A37" s="18">
        <v>27</v>
      </c>
      <c r="B37" s="33">
        <v>90.328699999999998</v>
      </c>
      <c r="C37" s="34">
        <v>4.6642999999999999</v>
      </c>
      <c r="D37" s="34">
        <v>0.99470000000000003</v>
      </c>
      <c r="E37" s="34">
        <v>0.1071</v>
      </c>
      <c r="F37" s="34">
        <v>0.15820000000000001</v>
      </c>
      <c r="G37" s="34">
        <v>1.04E-2</v>
      </c>
      <c r="H37" s="34">
        <v>4.02E-2</v>
      </c>
      <c r="I37" s="34">
        <v>3.3500000000000002E-2</v>
      </c>
      <c r="J37" s="34">
        <v>4.1300000000000003E-2</v>
      </c>
      <c r="K37" s="34">
        <v>7.6E-3</v>
      </c>
      <c r="L37" s="34">
        <v>1.5887</v>
      </c>
      <c r="M37" s="35">
        <v>2.0253000000000001</v>
      </c>
      <c r="N37" s="36">
        <v>0.74670000000000003</v>
      </c>
      <c r="O37" s="37">
        <v>8193</v>
      </c>
      <c r="P37" s="38">
        <v>34.305599999999998</v>
      </c>
      <c r="Q37" s="39">
        <v>9.5299999999999994</v>
      </c>
      <c r="R37" s="40">
        <v>9077</v>
      </c>
      <c r="S37" s="41">
        <v>38.004300000000001</v>
      </c>
      <c r="T37" s="42">
        <v>10.56</v>
      </c>
      <c r="U37" s="43">
        <v>11528</v>
      </c>
      <c r="V37" s="44">
        <v>48.267200000000003</v>
      </c>
      <c r="W37" s="39">
        <v>13.41</v>
      </c>
      <c r="X37" s="45">
        <v>-14.7</v>
      </c>
      <c r="Y37" s="46">
        <v>-11.5</v>
      </c>
      <c r="Z37" s="19"/>
      <c r="AA37" s="19"/>
      <c r="AB37" s="20"/>
      <c r="AC37" s="21">
        <f t="shared" si="0"/>
        <v>100</v>
      </c>
      <c r="AD37" s="22" t="str">
        <f t="shared" si="1"/>
        <v>ОК</v>
      </c>
      <c r="AE37" s="23"/>
      <c r="AF37" s="23"/>
      <c r="AG37" s="23"/>
    </row>
    <row r="38" spans="1:33" s="24" customFormat="1" ht="15" thickBot="1" x14ac:dyDescent="0.35">
      <c r="A38" s="25">
        <v>28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47"/>
      <c r="O38" s="48">
        <v>8193</v>
      </c>
      <c r="P38" s="49">
        <v>34.305599999999998</v>
      </c>
      <c r="Q38" s="50">
        <v>9.5299999999999994</v>
      </c>
      <c r="R38" s="51">
        <v>9077</v>
      </c>
      <c r="S38" s="52">
        <v>38.004300000000001</v>
      </c>
      <c r="T38" s="53">
        <v>10.56</v>
      </c>
      <c r="U38" s="54"/>
      <c r="V38" s="55"/>
      <c r="W38" s="56"/>
      <c r="X38" s="45">
        <v>-14.1</v>
      </c>
      <c r="Y38" s="46">
        <v>-11.9</v>
      </c>
      <c r="Z38" s="12"/>
      <c r="AA38" s="12"/>
      <c r="AB38" s="13"/>
      <c r="AC38" s="21">
        <f t="shared" si="0"/>
        <v>0</v>
      </c>
      <c r="AD38" s="22" t="str">
        <f t="shared" si="1"/>
        <v xml:space="preserve"> </v>
      </c>
      <c r="AE38" s="23"/>
      <c r="AF38" s="23"/>
      <c r="AG38" s="23"/>
    </row>
    <row r="39" spans="1:33" ht="15" customHeight="1" thickBot="1" x14ac:dyDescent="0.35">
      <c r="A39" s="209" t="s">
        <v>63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O39" s="212">
        <f>SUMPRODUCT(O11:O38,'[1] розрахунок'!D163:D190)/'[1] розрахунок'!D191</f>
        <v>8194.2475599280624</v>
      </c>
      <c r="P39" s="214">
        <f>SUMPRODUCT(P11:P38,'[1] розрахунок'!D163:D190)/'[1] розрахунок'!D191</f>
        <v>34.309891392209934</v>
      </c>
      <c r="Q39" s="216">
        <f>SUMPRODUCT(Q11:Q38,'[1] розрахунок'!D163:D190)/'[1] розрахунок'!D191</f>
        <v>9.5286604712238905</v>
      </c>
      <c r="R39" s="212">
        <f>SUMPRODUCT(R11:R38,'[1] розрахунок'!D163:D190)/'[1] розрахунок'!D191</f>
        <v>9079.0047568751525</v>
      </c>
      <c r="S39" s="214">
        <f>SUMPRODUCT(S11:S38,'[1] розрахунок'!D163:D190)/'[1] розрахунок'!D191</f>
        <v>38.012807246903357</v>
      </c>
      <c r="T39" s="216">
        <f>SUMPRODUCT(T11:T38,'[1] розрахунок'!D163:D190)/'[1] розрахунок'!D191</f>
        <v>10.558660471223892</v>
      </c>
      <c r="U39" s="190"/>
      <c r="V39" s="191"/>
      <c r="W39" s="191"/>
      <c r="X39" s="191"/>
      <c r="Y39" s="191"/>
      <c r="Z39" s="191"/>
      <c r="AA39" s="191"/>
      <c r="AB39" s="192"/>
      <c r="AC39" s="62"/>
      <c r="AD39" s="63"/>
      <c r="AE39" s="64"/>
      <c r="AF39" s="64"/>
      <c r="AG39" s="64"/>
    </row>
    <row r="40" spans="1:33" ht="19.5" customHeight="1" thickBot="1" x14ac:dyDescent="0.35">
      <c r="A40" s="99"/>
      <c r="B40" s="65"/>
      <c r="C40" s="65"/>
      <c r="D40" s="65"/>
      <c r="E40" s="65"/>
      <c r="F40" s="65"/>
      <c r="G40" s="65"/>
      <c r="H40" s="193" t="s">
        <v>35</v>
      </c>
      <c r="I40" s="194"/>
      <c r="J40" s="194"/>
      <c r="K40" s="194"/>
      <c r="L40" s="194"/>
      <c r="M40" s="194"/>
      <c r="N40" s="195"/>
      <c r="O40" s="213"/>
      <c r="P40" s="215"/>
      <c r="Q40" s="217"/>
      <c r="R40" s="213"/>
      <c r="S40" s="215"/>
      <c r="T40" s="217"/>
      <c r="U40" s="196"/>
      <c r="V40" s="197"/>
      <c r="W40" s="197"/>
      <c r="X40" s="197"/>
      <c r="Y40" s="197"/>
      <c r="Z40" s="197"/>
      <c r="AA40" s="197"/>
      <c r="AB40" s="198"/>
    </row>
    <row r="41" spans="1:33" ht="22.5" customHeight="1" x14ac:dyDescent="0.3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99"/>
      <c r="V41" s="199"/>
      <c r="W41" s="199"/>
      <c r="X41" s="199"/>
      <c r="Y41" s="199"/>
      <c r="Z41" s="199"/>
      <c r="AA41" s="199"/>
      <c r="AB41" s="200"/>
    </row>
    <row r="42" spans="1:33" ht="22.5" customHeight="1" x14ac:dyDescent="0.3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87"/>
      <c r="V42" s="87"/>
      <c r="W42" s="87"/>
      <c r="X42" s="87"/>
      <c r="Y42" s="87"/>
      <c r="Z42" s="87"/>
      <c r="AA42" s="87"/>
      <c r="AB42" s="88"/>
    </row>
    <row r="43" spans="1:33" s="70" customFormat="1" ht="14.1" customHeight="1" x14ac:dyDescent="0.3">
      <c r="A43" s="92"/>
      <c r="B43" s="66" t="s">
        <v>36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221" t="s">
        <v>37</v>
      </c>
      <c r="N43" s="221"/>
      <c r="O43" s="221"/>
      <c r="P43" s="67"/>
      <c r="Q43" s="104"/>
      <c r="R43" s="222">
        <f>[1]Додаток!F1</f>
        <v>42795</v>
      </c>
      <c r="S43" s="222"/>
      <c r="T43" s="222"/>
      <c r="U43" s="68"/>
      <c r="V43" s="68"/>
      <c r="W43" s="68"/>
      <c r="X43" s="68"/>
      <c r="Y43" s="68"/>
      <c r="Z43" s="68"/>
      <c r="AA43" s="68"/>
      <c r="AB43" s="93"/>
      <c r="AC43" s="69"/>
      <c r="AE43" s="71"/>
    </row>
    <row r="44" spans="1:33" s="70" customFormat="1" ht="7.5" customHeight="1" x14ac:dyDescent="0.3">
      <c r="A44" s="92"/>
      <c r="B44" s="105"/>
      <c r="C44" s="85" t="s">
        <v>38</v>
      </c>
      <c r="D44" s="106"/>
      <c r="E44" s="107"/>
      <c r="F44" s="107"/>
      <c r="G44" s="107"/>
      <c r="H44" s="107"/>
      <c r="I44" s="107"/>
      <c r="J44" s="107"/>
      <c r="K44" s="85" t="s">
        <v>39</v>
      </c>
      <c r="L44" s="108"/>
      <c r="M44" s="109"/>
      <c r="N44" s="85" t="s">
        <v>40</v>
      </c>
      <c r="O44" s="109"/>
      <c r="P44" s="109"/>
      <c r="Q44" s="108"/>
      <c r="R44" s="223" t="s">
        <v>41</v>
      </c>
      <c r="S44" s="223"/>
      <c r="T44" s="223"/>
      <c r="U44" s="68"/>
      <c r="V44" s="68"/>
      <c r="W44" s="68"/>
      <c r="X44" s="68"/>
      <c r="Y44" s="68"/>
      <c r="Z44" s="68"/>
      <c r="AA44" s="68"/>
      <c r="AB44" s="93"/>
      <c r="AC44" s="69"/>
      <c r="AE44" s="71"/>
    </row>
    <row r="45" spans="1:33" s="70" customFormat="1" ht="14.1" customHeight="1" x14ac:dyDescent="0.3">
      <c r="A45" s="92"/>
      <c r="B45" s="66" t="s">
        <v>42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221" t="s">
        <v>43</v>
      </c>
      <c r="N45" s="221"/>
      <c r="O45" s="221"/>
      <c r="P45" s="67"/>
      <c r="Q45" s="104"/>
      <c r="R45" s="222">
        <f>R43</f>
        <v>42795</v>
      </c>
      <c r="S45" s="222"/>
      <c r="T45" s="222"/>
      <c r="U45" s="73"/>
      <c r="V45" s="73"/>
      <c r="W45" s="73"/>
      <c r="X45" s="73"/>
      <c r="Y45" s="73"/>
      <c r="Z45" s="73"/>
      <c r="AA45" s="73"/>
      <c r="AB45" s="94"/>
      <c r="AC45" s="69"/>
      <c r="AE45" s="71"/>
    </row>
    <row r="46" spans="1:33" s="70" customFormat="1" ht="7.5" customHeight="1" x14ac:dyDescent="0.3">
      <c r="A46" s="92"/>
      <c r="B46" s="100"/>
      <c r="C46" s="85" t="s">
        <v>44</v>
      </c>
      <c r="D46" s="107"/>
      <c r="E46" s="106"/>
      <c r="F46" s="107"/>
      <c r="G46" s="107"/>
      <c r="H46" s="107"/>
      <c r="I46" s="107"/>
      <c r="J46" s="107"/>
      <c r="K46" s="85" t="s">
        <v>39</v>
      </c>
      <c r="L46" s="108"/>
      <c r="M46" s="109"/>
      <c r="N46" s="85" t="s">
        <v>40</v>
      </c>
      <c r="O46" s="109"/>
      <c r="P46" s="109"/>
      <c r="Q46" s="108"/>
      <c r="R46" s="223" t="s">
        <v>41</v>
      </c>
      <c r="S46" s="223"/>
      <c r="T46" s="223"/>
      <c r="U46" s="73"/>
      <c r="V46" s="73"/>
      <c r="W46" s="73"/>
      <c r="X46" s="73"/>
      <c r="Y46" s="73"/>
      <c r="Z46" s="73"/>
      <c r="AA46" s="73"/>
      <c r="AB46" s="94"/>
      <c r="AC46" s="69"/>
      <c r="AE46" s="71"/>
    </row>
    <row r="47" spans="1:33" s="70" customFormat="1" ht="14.1" customHeight="1" x14ac:dyDescent="0.3">
      <c r="A47" s="92"/>
      <c r="B47" s="66" t="s">
        <v>45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221" t="s">
        <v>46</v>
      </c>
      <c r="N47" s="221"/>
      <c r="O47" s="221"/>
      <c r="P47" s="67"/>
      <c r="Q47" s="67"/>
      <c r="R47" s="222">
        <f>R43</f>
        <v>42795</v>
      </c>
      <c r="S47" s="222"/>
      <c r="T47" s="222"/>
      <c r="U47" s="73"/>
      <c r="V47" s="73"/>
      <c r="W47" s="73"/>
      <c r="X47" s="73"/>
      <c r="Y47" s="73"/>
      <c r="Z47" s="73"/>
      <c r="AA47" s="73"/>
      <c r="AB47" s="94"/>
      <c r="AC47" s="69"/>
      <c r="AE47" s="71"/>
    </row>
    <row r="48" spans="1:33" s="70" customFormat="1" ht="6.75" customHeight="1" x14ac:dyDescent="0.3">
      <c r="A48" s="92"/>
      <c r="B48" s="100"/>
      <c r="C48" s="85" t="s">
        <v>47</v>
      </c>
      <c r="D48" s="107"/>
      <c r="E48" s="106"/>
      <c r="F48" s="107"/>
      <c r="G48" s="107"/>
      <c r="H48" s="107"/>
      <c r="I48" s="107"/>
      <c r="J48" s="107"/>
      <c r="K48" s="85" t="s">
        <v>39</v>
      </c>
      <c r="L48" s="108"/>
      <c r="M48" s="109"/>
      <c r="N48" s="85" t="s">
        <v>40</v>
      </c>
      <c r="O48" s="109"/>
      <c r="P48" s="109"/>
      <c r="Q48" s="108"/>
      <c r="R48" s="223" t="s">
        <v>41</v>
      </c>
      <c r="S48" s="223"/>
      <c r="T48" s="223"/>
      <c r="U48" s="73"/>
      <c r="V48" s="73"/>
      <c r="W48" s="73"/>
      <c r="X48" s="73"/>
      <c r="Y48" s="73"/>
      <c r="Z48" s="73"/>
      <c r="AA48" s="73"/>
      <c r="AB48" s="94"/>
      <c r="AC48" s="69"/>
      <c r="AE48" s="71"/>
    </row>
    <row r="49" spans="1:28" ht="15" thickBot="1" x14ac:dyDescent="0.3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</row>
  </sheetData>
  <mergeCells count="53">
    <mergeCell ref="S39:S40"/>
    <mergeCell ref="T39:T40"/>
    <mergeCell ref="N8:N10"/>
    <mergeCell ref="O8:W8"/>
    <mergeCell ref="M47:O47"/>
    <mergeCell ref="R47:T47"/>
    <mergeCell ref="R48:T48"/>
    <mergeCell ref="M43:O43"/>
    <mergeCell ref="R43:T43"/>
    <mergeCell ref="R44:T44"/>
    <mergeCell ref="M45:O45"/>
    <mergeCell ref="R45:T45"/>
    <mergeCell ref="R46:T46"/>
    <mergeCell ref="U39:AB39"/>
    <mergeCell ref="H40:N40"/>
    <mergeCell ref="U40:AB40"/>
    <mergeCell ref="U41:AB41"/>
    <mergeCell ref="L9:L10"/>
    <mergeCell ref="M9:M10"/>
    <mergeCell ref="O9:Q9"/>
    <mergeCell ref="R9:T9"/>
    <mergeCell ref="U9:W9"/>
    <mergeCell ref="A39:N39"/>
    <mergeCell ref="O39:O40"/>
    <mergeCell ref="P39:P40"/>
    <mergeCell ref="Q39:Q40"/>
    <mergeCell ref="R39:R40"/>
    <mergeCell ref="AA7:AA10"/>
    <mergeCell ref="AB7:AB10"/>
    <mergeCell ref="B9:B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V5:W5"/>
    <mergeCell ref="X5:Y5"/>
    <mergeCell ref="AA5:AB5"/>
    <mergeCell ref="G1:Y1"/>
    <mergeCell ref="Z1:AB1"/>
    <mergeCell ref="F9:F10"/>
    <mergeCell ref="G9:G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view="pageBreakPreview" zoomScaleNormal="80" zoomScaleSheetLayoutView="100" workbookViewId="0">
      <selection activeCell="E11" sqref="E11"/>
    </sheetView>
  </sheetViews>
  <sheetFormatPr defaultColWidth="9.109375" defaultRowHeight="13.8" x14ac:dyDescent="0.25"/>
  <cols>
    <col min="1" max="1" width="17.88671875" style="74" customWidth="1"/>
    <col min="2" max="2" width="38.5546875" style="74" customWidth="1"/>
    <col min="3" max="3" width="21.109375" style="74" customWidth="1"/>
    <col min="4" max="4" width="21.44140625" style="74" customWidth="1"/>
    <col min="5" max="5" width="22" style="74" customWidth="1"/>
    <col min="6" max="14" width="12.6640625" style="74" customWidth="1"/>
    <col min="15" max="15" width="20.109375" style="74" customWidth="1"/>
    <col min="16" max="16384" width="9.109375" style="74"/>
  </cols>
  <sheetData>
    <row r="1" spans="1:32" x14ac:dyDescent="0.25">
      <c r="A1" s="227"/>
      <c r="B1" s="227"/>
      <c r="C1" s="145"/>
      <c r="D1" s="145"/>
      <c r="E1" s="145"/>
    </row>
    <row r="2" spans="1:32" x14ac:dyDescent="0.25">
      <c r="A2" s="146" t="s">
        <v>64</v>
      </c>
      <c r="B2" s="146"/>
      <c r="C2" s="146"/>
      <c r="D2" s="146"/>
      <c r="E2" s="146"/>
      <c r="F2" s="75"/>
      <c r="G2" s="75"/>
      <c r="H2" s="75"/>
      <c r="I2" s="75"/>
      <c r="J2" s="75"/>
      <c r="K2" s="75"/>
    </row>
    <row r="3" spans="1:32" x14ac:dyDescent="0.25">
      <c r="A3" s="145"/>
      <c r="B3" s="145"/>
      <c r="C3" s="145"/>
      <c r="D3" s="145"/>
      <c r="E3" s="145"/>
    </row>
    <row r="4" spans="1:32" ht="14.4" thickBot="1" x14ac:dyDescent="0.3">
      <c r="A4" s="145"/>
      <c r="B4" s="145"/>
      <c r="C4" s="145"/>
      <c r="D4" s="145"/>
      <c r="E4" s="145"/>
    </row>
    <row r="5" spans="1:32" x14ac:dyDescent="0.25">
      <c r="A5" s="228" t="s">
        <v>51</v>
      </c>
      <c r="B5" s="230" t="s">
        <v>52</v>
      </c>
      <c r="C5" s="232" t="s">
        <v>65</v>
      </c>
      <c r="D5" s="233"/>
      <c r="E5" s="234"/>
    </row>
    <row r="6" spans="1:32" ht="14.4" thickBot="1" x14ac:dyDescent="0.3">
      <c r="A6" s="229"/>
      <c r="B6" s="231"/>
      <c r="C6" s="147" t="s">
        <v>53</v>
      </c>
      <c r="D6" s="148" t="s">
        <v>54</v>
      </c>
      <c r="E6" s="149" t="s">
        <v>55</v>
      </c>
    </row>
    <row r="7" spans="1:32" ht="30" customHeight="1" thickBot="1" x14ac:dyDescent="0.3">
      <c r="A7" s="150" t="s">
        <v>56</v>
      </c>
      <c r="B7" s="91" t="s">
        <v>57</v>
      </c>
      <c r="C7" s="151">
        <v>38.012807246903357</v>
      </c>
      <c r="D7" s="152">
        <v>9079.2031584131546</v>
      </c>
      <c r="E7" s="153">
        <v>10.559113124139822</v>
      </c>
    </row>
    <row r="8" spans="1:32" ht="45.75" customHeight="1" thickBot="1" x14ac:dyDescent="0.3">
      <c r="A8" s="235" t="s">
        <v>66</v>
      </c>
      <c r="B8" s="236"/>
      <c r="C8" s="154">
        <v>38.012807246903357</v>
      </c>
      <c r="D8" s="155">
        <v>9079.2031584131546</v>
      </c>
      <c r="E8" s="156">
        <v>10.559113124139822</v>
      </c>
    </row>
    <row r="9" spans="1:32" x14ac:dyDescent="0.25">
      <c r="A9" s="145"/>
      <c r="B9" s="145"/>
      <c r="C9" s="145"/>
      <c r="D9" s="145"/>
      <c r="E9" s="145"/>
    </row>
    <row r="10" spans="1:32" x14ac:dyDescent="0.25">
      <c r="A10" s="145"/>
      <c r="B10" s="145"/>
      <c r="C10" s="145"/>
      <c r="D10" s="145"/>
      <c r="E10" s="145"/>
    </row>
    <row r="11" spans="1:32" s="70" customFormat="1" ht="14.1" customHeight="1" x14ac:dyDescent="0.3">
      <c r="A11" s="66" t="s">
        <v>36</v>
      </c>
      <c r="B11" s="104"/>
      <c r="C11" s="104"/>
      <c r="D11" s="89" t="s">
        <v>37</v>
      </c>
      <c r="E11" s="76">
        <f>[1]Додаток!F1</f>
        <v>42795</v>
      </c>
      <c r="F11" s="77"/>
      <c r="G11" s="78"/>
      <c r="H11" s="78"/>
      <c r="I11" s="78"/>
      <c r="J11" s="78"/>
      <c r="K11" s="78"/>
      <c r="L11" s="79"/>
      <c r="M11" s="79"/>
      <c r="N11" s="79"/>
      <c r="O11" s="77"/>
      <c r="P11" s="78"/>
      <c r="Q11" s="79"/>
      <c r="R11" s="80"/>
      <c r="S11" s="80"/>
      <c r="T11" s="79"/>
      <c r="U11" s="73"/>
      <c r="V11" s="73"/>
      <c r="W11" s="73"/>
      <c r="X11" s="73"/>
      <c r="Y11" s="73"/>
      <c r="Z11" s="73"/>
      <c r="AA11" s="73"/>
      <c r="AB11" s="69"/>
      <c r="AC11" s="69"/>
      <c r="AD11" s="79"/>
      <c r="AE11" s="71"/>
      <c r="AF11" s="79"/>
    </row>
    <row r="12" spans="1:32" s="70" customFormat="1" ht="7.5" customHeight="1" x14ac:dyDescent="0.3">
      <c r="A12" s="72" t="s">
        <v>38</v>
      </c>
      <c r="B12" s="157"/>
      <c r="C12" s="72" t="s">
        <v>39</v>
      </c>
      <c r="D12" s="81" t="s">
        <v>40</v>
      </c>
      <c r="E12" s="90" t="s">
        <v>41</v>
      </c>
      <c r="F12" s="82"/>
      <c r="G12" s="83"/>
      <c r="H12" s="83"/>
      <c r="I12" s="83"/>
      <c r="J12" s="79"/>
      <c r="K12" s="84"/>
      <c r="L12" s="79"/>
      <c r="M12" s="79"/>
      <c r="N12" s="79"/>
      <c r="O12" s="82"/>
      <c r="P12" s="84"/>
      <c r="Q12" s="79"/>
      <c r="R12" s="85"/>
      <c r="S12" s="85"/>
      <c r="T12" s="79"/>
      <c r="U12" s="73"/>
      <c r="V12" s="73"/>
      <c r="W12" s="73"/>
      <c r="X12" s="73"/>
      <c r="Y12" s="73"/>
      <c r="Z12" s="73"/>
      <c r="AA12" s="73"/>
      <c r="AB12" s="69"/>
      <c r="AC12" s="69"/>
      <c r="AD12" s="79"/>
      <c r="AE12" s="71"/>
      <c r="AF12" s="79"/>
    </row>
    <row r="13" spans="1:32" s="70" customFormat="1" ht="14.1" customHeight="1" x14ac:dyDescent="0.3">
      <c r="A13" s="66" t="s">
        <v>42</v>
      </c>
      <c r="B13" s="104"/>
      <c r="C13" s="104"/>
      <c r="D13" s="89" t="s">
        <v>43</v>
      </c>
      <c r="E13" s="76">
        <f>E11</f>
        <v>42795</v>
      </c>
      <c r="F13" s="77"/>
      <c r="G13" s="78"/>
      <c r="H13" s="78"/>
      <c r="I13" s="78"/>
      <c r="J13" s="79"/>
      <c r="K13" s="78"/>
      <c r="L13" s="79"/>
      <c r="M13" s="79"/>
      <c r="N13" s="79"/>
      <c r="O13" s="77"/>
      <c r="P13" s="78"/>
      <c r="Q13" s="79"/>
      <c r="R13" s="80"/>
      <c r="S13" s="80"/>
      <c r="T13" s="79"/>
      <c r="U13" s="73"/>
      <c r="V13" s="73"/>
      <c r="W13" s="73"/>
      <c r="X13" s="73"/>
      <c r="Y13" s="73"/>
      <c r="Z13" s="73"/>
      <c r="AA13" s="73"/>
      <c r="AB13" s="69"/>
      <c r="AC13" s="69"/>
      <c r="AD13" s="79"/>
      <c r="AE13" s="71"/>
      <c r="AF13" s="79"/>
    </row>
    <row r="14" spans="1:32" s="70" customFormat="1" ht="7.5" customHeight="1" x14ac:dyDescent="0.3">
      <c r="A14" s="72" t="s">
        <v>44</v>
      </c>
      <c r="B14" s="157"/>
      <c r="C14" s="72" t="s">
        <v>39</v>
      </c>
      <c r="D14" s="81" t="s">
        <v>40</v>
      </c>
      <c r="E14" s="90" t="s">
        <v>41</v>
      </c>
      <c r="F14" s="82"/>
      <c r="G14" s="83"/>
      <c r="H14" s="83"/>
      <c r="I14" s="83"/>
      <c r="J14" s="79"/>
      <c r="K14" s="84"/>
      <c r="L14" s="79"/>
      <c r="M14" s="79"/>
      <c r="N14" s="79"/>
      <c r="O14" s="82"/>
      <c r="P14" s="84"/>
      <c r="Q14" s="79"/>
      <c r="R14" s="85"/>
      <c r="S14" s="85"/>
      <c r="T14" s="79"/>
      <c r="U14" s="73"/>
      <c r="V14" s="73"/>
      <c r="W14" s="73"/>
      <c r="X14" s="73"/>
      <c r="Y14" s="73"/>
      <c r="Z14" s="73"/>
      <c r="AA14" s="73"/>
      <c r="AB14" s="69"/>
      <c r="AC14" s="69"/>
      <c r="AD14" s="79"/>
      <c r="AE14" s="71"/>
      <c r="AF14" s="79"/>
    </row>
    <row r="15" spans="1:32" s="70" customFormat="1" ht="14.1" customHeight="1" x14ac:dyDescent="0.3">
      <c r="A15" s="66" t="s">
        <v>45</v>
      </c>
      <c r="B15" s="104"/>
      <c r="C15" s="104"/>
      <c r="D15" s="89" t="s">
        <v>46</v>
      </c>
      <c r="E15" s="76">
        <f>E11</f>
        <v>42795</v>
      </c>
      <c r="F15" s="77"/>
      <c r="G15" s="78"/>
      <c r="H15" s="78"/>
      <c r="I15" s="78"/>
      <c r="J15" s="79"/>
      <c r="K15" s="78"/>
      <c r="L15" s="79"/>
      <c r="M15" s="79"/>
      <c r="N15" s="79"/>
      <c r="O15" s="77"/>
      <c r="P15" s="77"/>
      <c r="Q15" s="79"/>
      <c r="R15" s="80"/>
      <c r="S15" s="80"/>
      <c r="T15" s="79"/>
      <c r="U15" s="73"/>
      <c r="V15" s="73"/>
      <c r="W15" s="73"/>
      <c r="X15" s="73"/>
      <c r="Y15" s="73"/>
      <c r="Z15" s="73"/>
      <c r="AA15" s="73"/>
      <c r="AB15" s="69"/>
      <c r="AC15" s="69"/>
      <c r="AD15" s="79"/>
      <c r="AE15" s="71"/>
      <c r="AF15" s="79"/>
    </row>
    <row r="16" spans="1:32" s="70" customFormat="1" ht="6.75" customHeight="1" x14ac:dyDescent="0.3">
      <c r="A16" s="72" t="s">
        <v>47</v>
      </c>
      <c r="B16" s="157"/>
      <c r="C16" s="72" t="s">
        <v>39</v>
      </c>
      <c r="D16" s="81" t="s">
        <v>40</v>
      </c>
      <c r="E16" s="90" t="s">
        <v>41</v>
      </c>
      <c r="F16" s="82"/>
      <c r="G16" s="83"/>
      <c r="H16" s="83"/>
      <c r="I16" s="83"/>
      <c r="J16" s="79"/>
      <c r="K16" s="84"/>
      <c r="L16" s="79"/>
      <c r="M16" s="79"/>
      <c r="N16" s="79"/>
      <c r="O16" s="82"/>
      <c r="P16" s="84"/>
      <c r="Q16" s="79"/>
      <c r="R16" s="85"/>
      <c r="S16" s="85"/>
      <c r="T16" s="79"/>
      <c r="U16" s="73"/>
      <c r="V16" s="73"/>
      <c r="W16" s="73"/>
      <c r="X16" s="73"/>
      <c r="Y16" s="73"/>
      <c r="Z16" s="73"/>
      <c r="AA16" s="73"/>
      <c r="AB16" s="69"/>
      <c r="AC16" s="69"/>
      <c r="AD16" s="79"/>
      <c r="AE16" s="71"/>
      <c r="AF16" s="79"/>
    </row>
    <row r="17" spans="1:32" s="1" customFormat="1" ht="14.4" x14ac:dyDescent="0.3">
      <c r="A17" s="3"/>
      <c r="B17" s="3"/>
      <c r="C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86"/>
      <c r="B18" s="86"/>
    </row>
  </sheetData>
  <mergeCells count="5">
    <mergeCell ref="A1:B1"/>
    <mergeCell ref="A5:A6"/>
    <mergeCell ref="B5:B6"/>
    <mergeCell ref="C5:E5"/>
    <mergeCell ref="A8:B8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5</vt:lpstr>
      <vt:lpstr>додаток 1 до маршруту 5</vt:lpstr>
      <vt:lpstr>'паспорт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Бойченко Наталья Сергеевна</cp:lastModifiedBy>
  <cp:lastPrinted>2017-03-01T12:51:02Z</cp:lastPrinted>
  <dcterms:created xsi:type="dcterms:W3CDTF">2017-03-01T10:15:34Z</dcterms:created>
  <dcterms:modified xsi:type="dcterms:W3CDTF">2017-03-01T13:29:19Z</dcterms:modified>
</cp:coreProperties>
</file>