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115" windowHeight="10545"/>
  </bookViews>
  <sheets>
    <sheet name="Паспорт" sheetId="1" r:id="rId1"/>
    <sheet name="Додаток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W38" i="1" l="1"/>
  <c r="E9" i="2" l="1"/>
  <c r="D9" i="2"/>
  <c r="C9" i="2"/>
  <c r="E8" i="2"/>
  <c r="D8" i="2"/>
  <c r="C8" i="2"/>
  <c r="E7" i="2"/>
  <c r="D7" i="2"/>
  <c r="C7" i="2"/>
  <c r="E6" i="2"/>
  <c r="D6" i="2"/>
  <c r="C6" i="2"/>
  <c r="U38" i="1" l="1"/>
  <c r="T38" i="1"/>
  <c r="R38" i="1"/>
  <c r="Q38" i="1"/>
  <c r="O38" i="1"/>
  <c r="T37" i="1"/>
  <c r="R37" i="1"/>
  <c r="Q37" i="1"/>
  <c r="O37" i="1"/>
  <c r="T36" i="1"/>
  <c r="R36" i="1"/>
  <c r="Q36" i="1"/>
  <c r="O36" i="1"/>
  <c r="T35" i="1"/>
  <c r="R35" i="1"/>
  <c r="Q35" i="1"/>
  <c r="O35" i="1"/>
  <c r="T34" i="1"/>
  <c r="R34" i="1"/>
  <c r="Q34" i="1"/>
  <c r="O34" i="1"/>
  <c r="W33" i="1"/>
  <c r="U33" i="1"/>
  <c r="T33" i="1"/>
  <c r="R33" i="1"/>
  <c r="Q33" i="1"/>
  <c r="O33" i="1"/>
  <c r="T32" i="1"/>
  <c r="R32" i="1"/>
  <c r="Q32" i="1"/>
  <c r="O32" i="1"/>
  <c r="W31" i="1"/>
  <c r="U31" i="1"/>
  <c r="T31" i="1"/>
  <c r="R31" i="1"/>
  <c r="Q31" i="1"/>
  <c r="O31" i="1"/>
  <c r="T30" i="1"/>
  <c r="R30" i="1"/>
  <c r="Q30" i="1"/>
  <c r="O30" i="1"/>
  <c r="T29" i="1"/>
  <c r="R29" i="1"/>
  <c r="Q29" i="1"/>
  <c r="O29" i="1"/>
  <c r="T28" i="1"/>
  <c r="R28" i="1"/>
  <c r="Q28" i="1"/>
  <c r="O28" i="1"/>
  <c r="W27" i="1"/>
  <c r="U27" i="1"/>
  <c r="T27" i="1"/>
  <c r="R27" i="1"/>
  <c r="Q27" i="1"/>
  <c r="O27" i="1"/>
  <c r="T26" i="1"/>
  <c r="R26" i="1"/>
  <c r="Q26" i="1"/>
  <c r="O26" i="1"/>
  <c r="W25" i="1"/>
  <c r="U25" i="1"/>
  <c r="T25" i="1"/>
  <c r="R25" i="1"/>
  <c r="Q25" i="1"/>
  <c r="O25" i="1"/>
  <c r="T24" i="1"/>
  <c r="R24" i="1"/>
  <c r="Q24" i="1"/>
  <c r="O24" i="1"/>
  <c r="T23" i="1"/>
  <c r="R23" i="1"/>
  <c r="Q23" i="1"/>
  <c r="O23" i="1"/>
  <c r="T22" i="1"/>
  <c r="R22" i="1"/>
  <c r="Q22" i="1"/>
  <c r="O22" i="1"/>
  <c r="T21" i="1"/>
  <c r="R21" i="1"/>
  <c r="Q21" i="1"/>
  <c r="O21" i="1"/>
  <c r="T20" i="1"/>
  <c r="R20" i="1"/>
  <c r="Q20" i="1"/>
  <c r="O20" i="1"/>
  <c r="T19" i="1"/>
  <c r="R19" i="1"/>
  <c r="Q19" i="1"/>
  <c r="O19" i="1"/>
  <c r="W18" i="1"/>
  <c r="U18" i="1"/>
  <c r="T18" i="1"/>
  <c r="R18" i="1"/>
  <c r="Q18" i="1"/>
  <c r="O18" i="1"/>
  <c r="T17" i="1"/>
  <c r="R17" i="1"/>
  <c r="Q17" i="1"/>
  <c r="O17" i="1"/>
  <c r="T16" i="1"/>
  <c r="R16" i="1"/>
  <c r="Q16" i="1"/>
  <c r="O16" i="1"/>
  <c r="T15" i="1"/>
  <c r="R15" i="1"/>
  <c r="Q15" i="1"/>
  <c r="O15" i="1"/>
  <c r="T14" i="1"/>
  <c r="R14" i="1"/>
  <c r="Q14" i="1"/>
  <c r="O14" i="1"/>
  <c r="T13" i="1"/>
  <c r="R13" i="1"/>
  <c r="Q13" i="1"/>
  <c r="O13" i="1"/>
  <c r="W12" i="1"/>
  <c r="U12" i="1"/>
  <c r="T12" i="1"/>
  <c r="R12" i="1"/>
  <c r="Q12" i="1"/>
  <c r="O12" i="1"/>
  <c r="T11" i="1"/>
  <c r="R11" i="1"/>
  <c r="Q11" i="1"/>
  <c r="O11" i="1"/>
</calcChain>
</file>

<file path=xl/sharedStrings.xml><?xml version="1.0" encoding="utf-8"?>
<sst xmlns="http://schemas.openxmlformats.org/spreadsheetml/2006/main" count="97" uniqueCount="73">
  <si>
    <t>ПАТ "УКРТРАНСГАЗ"</t>
  </si>
  <si>
    <t>ПАСПОРТ ФІЗИКО-ХІМІЧНИХ ПОКАЗНИКІВ ПРИРОДНОГО ГАЗУ  № 208</t>
  </si>
  <si>
    <t>Філія "УМГ "Львівтрансгаз"</t>
  </si>
  <si>
    <t>Ковельський п/м Волинське ЛВУМГ</t>
  </si>
  <si>
    <t>Маршрут № 208</t>
  </si>
  <si>
    <t>Вимірювальна хіміко-аналітична лабораторія</t>
  </si>
  <si>
    <r>
      <t xml:space="preserve">Свідоцтво </t>
    </r>
    <r>
      <rPr>
        <b/>
        <sz val="8"/>
        <rFont val="Arial"/>
        <family val="2"/>
        <charset val="204"/>
      </rPr>
      <t xml:space="preserve">№ 56/04-2014 </t>
    </r>
    <r>
      <rPr>
        <sz val="8"/>
        <rFont val="Arial"/>
        <family val="2"/>
        <charset val="204"/>
      </rPr>
      <t>чинно до 02</t>
    </r>
    <r>
      <rPr>
        <b/>
        <sz val="8"/>
        <rFont val="Arial"/>
        <family val="2"/>
        <charset val="204"/>
      </rPr>
      <t>.12.2018 р.</t>
    </r>
  </si>
  <si>
    <r>
      <t xml:space="preserve">по газопроводу  </t>
    </r>
    <r>
      <rPr>
        <b/>
        <i/>
        <sz val="12"/>
        <color theme="1"/>
        <rFont val="Times New Roman"/>
        <family val="1"/>
        <charset val="204"/>
      </rPr>
      <t>"КАМ</t>
    </r>
    <r>
      <rPr>
        <b/>
        <sz val="12"/>
        <color theme="1"/>
        <rFont val="Calibri"/>
        <family val="2"/>
        <charset val="204"/>
      </rPr>
      <t>'</t>
    </r>
    <r>
      <rPr>
        <b/>
        <i/>
        <sz val="12"/>
        <color theme="1"/>
        <rFont val="Times New Roman"/>
        <family val="1"/>
        <charset val="204"/>
      </rPr>
      <t>ЯНКА БУЗЬКА - РІВНЕ І, ІІ нитки"</t>
    </r>
  </si>
  <si>
    <t>за період з</t>
  </si>
  <si>
    <t xml:space="preserve"> по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</si>
  <si>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</si>
  <si>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</si>
  <si>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</si>
  <si>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</si>
  <si>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</si>
  <si>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</si>
  <si>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color theme="1"/>
        <rFont val="Calibri"/>
        <family val="2"/>
        <charset val="204"/>
      </rPr>
      <t>°</t>
    </r>
    <r>
      <rPr>
        <b/>
        <sz val="9.9"/>
        <color theme="1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</si>
  <si>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</si>
  <si>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</si>
  <si>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</si>
  <si>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</si>
  <si>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</si>
  <si>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</si>
  <si>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</si>
  <si>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</si>
  <si>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</si>
  <si>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</si>
  <si>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</si>
  <si>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</si>
  <si>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</si>
  <si>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</si>
  <si>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</si>
  <si>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</si>
  <si>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</si>
  <si>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</si>
  <si>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</si>
  <si>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</si>
  <si>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</si>
  <si>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</si>
  <si>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</si>
  <si>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здійснювалось вимірювання газу</t>
  </si>
  <si>
    <t>Підрозділу, відповідального за облік газу за маршрутом</t>
  </si>
  <si>
    <t>Область</t>
  </si>
  <si>
    <t>ГРС, прямий споживач</t>
  </si>
  <si>
    <t>Cередньозважене значення вищої теплоти згоряння</t>
  </si>
  <si>
    <t xml:space="preserve"> МДж/м³</t>
  </si>
  <si>
    <t>ккал/м³</t>
  </si>
  <si>
    <t>кВт*год./м³</t>
  </si>
  <si>
    <t>Волинська область</t>
  </si>
  <si>
    <t>ГРС Луцьк</t>
  </si>
  <si>
    <t>ГРС Берестечко</t>
  </si>
  <si>
    <t>АГНКС Луцьк</t>
  </si>
  <si>
    <t xml:space="preserve">Хімік ІІ категорії                                                                                                       Горобець М.П.                                                                                                       </t>
  </si>
  <si>
    <t>Начальник служби метрології</t>
  </si>
  <si>
    <t>Солодуха В.С.</t>
  </si>
  <si>
    <t xml:space="preserve">Начальник Волинського ЛВУМГ                                                                          Цьома Ю.О.                                                                                       </t>
  </si>
  <si>
    <t xml:space="preserve">Начальник Волинського ЛВУМГ                                                                                                                                                                             Цьома Ю.О.                                                                                       </t>
  </si>
  <si>
    <t xml:space="preserve">Хімік ІІ категорії                                                                                                                                                                                                         Горобець М.П.                                                                                                       </t>
  </si>
  <si>
    <t>Начальник служби метрології                                                                                                                                                                                   Солодуха В.С.</t>
  </si>
  <si>
    <r>
      <t xml:space="preserve">переданого Волинським ЛВУМГ та прийнятого  </t>
    </r>
    <r>
      <rPr>
        <b/>
        <sz val="13"/>
        <color theme="1"/>
        <rFont val="Times New Roman"/>
        <family val="1"/>
        <charset val="204"/>
      </rPr>
      <t>ПАТ "Волиньгаз", АГНКС Луцьк</t>
    </r>
  </si>
  <si>
    <t>7,8-</t>
  </si>
  <si>
    <t>7,6-</t>
  </si>
  <si>
    <t>8,0-</t>
  </si>
  <si>
    <t>6,6-</t>
  </si>
  <si>
    <t>9,8-</t>
  </si>
  <si>
    <t>9,0-</t>
  </si>
  <si>
    <t>10,9-</t>
  </si>
  <si>
    <t>Рівень одоризації відповідає чинним нромативним документам</t>
  </si>
  <si>
    <r>
      <t>Вміст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</si>
  <si>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Вміст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</si>
  <si>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Вміст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</si>
  <si>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t>Додаток до Паспорту фізико-хімічних показників природного газу №208</t>
  </si>
  <si>
    <t>Середньозважене значення вищої теплоти згоряння по маршруту № 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</si>
</sst>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dd/mm/yyyy\ \р/"/>
  </numFmts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9.9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4"/>
      <name val="Arial"/>
      <family val="2"/>
      <charset val="204"/>
    </font>
    <font>
      <b/>
      <sz val="12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164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/>
      <protection locked="0"/>
    </xf>
    <xf numFmtId="16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164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40" xfId="0" applyNumberFormat="1" applyFont="1" applyFill="1" applyBorder="1" applyAlignment="1">
      <alignment horizontal="center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164" fontId="2" fillId="2" borderId="26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41" xfId="0" applyNumberFormat="1" applyFont="1" applyFill="1" applyBorder="1" applyAlignment="1">
      <alignment horizontal="center"/>
    </xf>
    <xf numFmtId="164" fontId="2" fillId="2" borderId="42" xfId="0" applyNumberFormat="1" applyFont="1" applyFill="1" applyBorder="1" applyAlignment="1">
      <alignment horizontal="center"/>
    </xf>
    <xf numFmtId="164" fontId="2" fillId="2" borderId="43" xfId="0" applyNumberFormat="1" applyFont="1" applyFill="1" applyBorder="1" applyAlignment="1">
      <alignment horizontal="center"/>
    </xf>
    <xf numFmtId="164" fontId="4" fillId="2" borderId="4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41" xfId="0" applyNumberFormat="1" applyFont="1" applyFill="1" applyBorder="1" applyAlignment="1">
      <alignment horizontal="center"/>
    </xf>
    <xf numFmtId="4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38" xfId="0" applyNumberFormat="1" applyFont="1" applyFill="1" applyBorder="1" applyAlignment="1">
      <alignment horizontal="center"/>
    </xf>
    <xf numFmtId="4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46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47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36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3" xfId="0" applyNumberFormat="1" applyFont="1" applyFill="1" applyBorder="1" applyAlignment="1" applyProtection="1">
      <alignment horizontal="center"/>
      <protection locked="0"/>
    </xf>
    <xf numFmtId="164" fontId="2" fillId="2" borderId="45" xfId="0" applyNumberFormat="1" applyFont="1" applyFill="1" applyBorder="1" applyAlignment="1" applyProtection="1">
      <alignment horizontal="center"/>
      <protection locked="0"/>
    </xf>
    <xf numFmtId="16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3" xfId="0" applyNumberFormat="1" applyFont="1" applyFill="1" applyBorder="1" applyAlignment="1">
      <alignment horizontal="center"/>
    </xf>
    <xf numFmtId="164" fontId="2" fillId="2" borderId="44" xfId="0" applyNumberFormat="1" applyFont="1" applyFill="1" applyBorder="1" applyAlignment="1">
      <alignment horizontal="center"/>
    </xf>
    <xf numFmtId="164" fontId="2" fillId="2" borderId="45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48" xfId="0" applyFont="1" applyFill="1" applyBorder="1" applyAlignment="1" applyProtection="1">
      <alignment horizontal="center" vertical="center" wrapText="1"/>
      <protection locked="0"/>
    </xf>
    <xf numFmtId="0" fontId="4" fillId="2" borderId="49" xfId="0" applyFont="1" applyFill="1" applyBorder="1" applyAlignment="1" applyProtection="1">
      <alignment horizontal="center" vertical="center" wrapText="1"/>
      <protection locked="0"/>
    </xf>
    <xf numFmtId="0" fontId="4" fillId="2" borderId="37" xfId="0" applyFont="1" applyFill="1" applyBorder="1" applyAlignment="1" applyProtection="1">
      <alignment horizontal="center" vertical="center" wrapText="1"/>
      <protection locked="0"/>
    </xf>
    <xf numFmtId="164" fontId="4" fillId="2" borderId="30" xfId="0" applyNumberFormat="1" applyFont="1" applyFill="1" applyBorder="1" applyAlignment="1">
      <alignment horizontal="center"/>
    </xf>
    <xf numFmtId="164" fontId="4" fillId="2" borderId="35" xfId="0" applyNumberFormat="1" applyFont="1" applyFill="1" applyBorder="1" applyAlignment="1">
      <alignment horizontal="center"/>
    </xf>
    <xf numFmtId="164" fontId="4" fillId="2" borderId="27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64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26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41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4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43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2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42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3" xfId="0" applyNumberFormat="1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textRotation="90" wrapText="1"/>
      <protection locked="0"/>
    </xf>
    <xf numFmtId="0" fontId="4" fillId="2" borderId="20" xfId="0" applyFont="1" applyFill="1" applyBorder="1" applyAlignment="1" applyProtection="1">
      <alignment horizontal="center" vertical="center" textRotation="90" wrapText="1"/>
      <protection locked="0"/>
    </xf>
    <xf numFmtId="0" fontId="4" fillId="2" borderId="21" xfId="0" applyFont="1" applyFill="1" applyBorder="1" applyAlignment="1" applyProtection="1">
      <alignment horizontal="center" vertical="center" textRotation="90" wrapText="1"/>
      <protection locked="0"/>
    </xf>
    <xf numFmtId="0" fontId="4" fillId="2" borderId="31" xfId="0" applyFont="1" applyFill="1" applyBorder="1" applyAlignment="1" applyProtection="1">
      <alignment horizontal="center" vertical="center" textRotation="90" wrapText="1"/>
      <protection locked="0"/>
    </xf>
    <xf numFmtId="0" fontId="4" fillId="2" borderId="28" xfId="0" applyFont="1" applyFill="1" applyBorder="1" applyAlignment="1" applyProtection="1">
      <alignment horizontal="center" vertical="center" textRotation="90" wrapText="1"/>
      <protection locked="0"/>
    </xf>
    <xf numFmtId="0" fontId="4" fillId="2" borderId="4" xfId="0" applyFont="1" applyFill="1" applyBorder="1" applyAlignment="1" applyProtection="1">
      <alignment horizontal="center" vertical="center" textRotation="90" wrapText="1"/>
      <protection locked="0"/>
    </xf>
    <xf numFmtId="0" fontId="4" fillId="2" borderId="57" xfId="0" applyFont="1" applyFill="1" applyBorder="1" applyAlignment="1" applyProtection="1">
      <alignment horizontal="center" vertical="center" textRotation="90" wrapText="1"/>
      <protection locked="0"/>
    </xf>
    <xf numFmtId="2" fontId="4" fillId="2" borderId="3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30" xfId="0" applyNumberFormat="1" applyFont="1" applyFill="1" applyBorder="1" applyAlignment="1">
      <alignment horizontal="center"/>
    </xf>
    <xf numFmtId="2" fontId="2" fillId="2" borderId="44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48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15" xfId="0" applyNumberFormat="1" applyFont="1" applyFill="1" applyBorder="1" applyAlignment="1" applyProtection="1">
      <alignment horizontal="center"/>
      <protection locked="0"/>
    </xf>
    <xf numFmtId="3" fontId="2" fillId="2" borderId="14" xfId="0" applyNumberFormat="1" applyFont="1" applyFill="1" applyBorder="1" applyAlignment="1" applyProtection="1">
      <alignment horizontal="center"/>
      <protection locked="0"/>
    </xf>
    <xf numFmtId="3" fontId="2" fillId="2" borderId="48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Border="1"/>
    <xf numFmtId="0" fontId="1" fillId="0" borderId="16" xfId="0" applyFont="1" applyBorder="1" applyProtection="1">
      <protection locked="0"/>
    </xf>
    <xf numFmtId="0" fontId="0" fillId="0" borderId="16" xfId="0" applyBorder="1" applyProtection="1">
      <protection locked="0"/>
    </xf>
    <xf numFmtId="0" fontId="7" fillId="0" borderId="25" xfId="0" applyFont="1" applyBorder="1"/>
    <xf numFmtId="0" fontId="1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0" fillId="0" borderId="11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6" fillId="0" borderId="25" xfId="0" applyFont="1" applyBorder="1"/>
    <xf numFmtId="0" fontId="12" fillId="0" borderId="0" xfId="0" applyFont="1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0" fontId="0" fillId="0" borderId="11" xfId="0" applyBorder="1" applyProtection="1">
      <protection locked="0"/>
    </xf>
    <xf numFmtId="0" fontId="2" fillId="2" borderId="47" xfId="0" applyFont="1" applyFill="1" applyBorder="1" applyAlignment="1" applyProtection="1">
      <alignment horizontal="center" vertical="center" wrapText="1"/>
      <protection locked="0"/>
    </xf>
    <xf numFmtId="164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2" fillId="2" borderId="46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Border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32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33" xfId="0" applyBorder="1" applyProtection="1">
      <protection locked="0"/>
    </xf>
    <xf numFmtId="0" fontId="4" fillId="2" borderId="0" xfId="0" applyFont="1" applyFill="1" applyBorder="1" applyAlignment="1" applyProtection="1">
      <alignment horizontal="right" vertical="center" wrapText="1"/>
      <protection locked="0"/>
    </xf>
    <xf numFmtId="0" fontId="4" fillId="2" borderId="1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/>
      <protection locked="0"/>
    </xf>
    <xf numFmtId="164" fontId="4" fillId="2" borderId="41" xfId="0" applyNumberFormat="1" applyFont="1" applyFill="1" applyBorder="1" applyAlignment="1" applyProtection="1">
      <alignment horizontal="center"/>
      <protection locked="0"/>
    </xf>
    <xf numFmtId="164" fontId="2" fillId="2" borderId="41" xfId="0" applyNumberFormat="1" applyFont="1" applyFill="1" applyBorder="1" applyAlignment="1" applyProtection="1">
      <alignment horizontal="center"/>
      <protection locked="0"/>
    </xf>
    <xf numFmtId="164" fontId="2" fillId="2" borderId="43" xfId="0" applyNumberFormat="1" applyFont="1" applyFill="1" applyBorder="1" applyAlignment="1" applyProtection="1">
      <alignment horizontal="center"/>
      <protection locked="0"/>
    </xf>
    <xf numFmtId="164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14" xfId="0" applyNumberFormat="1" applyFont="1" applyFill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/>
    </xf>
    <xf numFmtId="164" fontId="2" fillId="2" borderId="49" xfId="0" applyNumberFormat="1" applyFont="1" applyFill="1" applyBorder="1" applyAlignment="1">
      <alignment horizontal="center"/>
    </xf>
    <xf numFmtId="164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37" xfId="0" applyNumberFormat="1" applyFont="1" applyFill="1" applyBorder="1" applyAlignment="1">
      <alignment horizontal="center"/>
    </xf>
    <xf numFmtId="164" fontId="2" fillId="2" borderId="48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35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40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38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4" fontId="13" fillId="0" borderId="50" xfId="0" applyNumberFormat="1" applyFont="1" applyBorder="1" applyAlignment="1">
      <alignment horizontal="center" vertical="center" wrapText="1"/>
    </xf>
    <xf numFmtId="4" fontId="13" fillId="0" borderId="52" xfId="0" applyNumberFormat="1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/>
    </xf>
    <xf numFmtId="3" fontId="13" fillId="0" borderId="50" xfId="0" applyNumberFormat="1" applyFont="1" applyBorder="1" applyAlignment="1">
      <alignment horizontal="center" vertical="center"/>
    </xf>
    <xf numFmtId="4" fontId="13" fillId="0" borderId="50" xfId="0" applyNumberFormat="1" applyFont="1" applyBorder="1" applyAlignment="1">
      <alignment horizontal="center" vertical="center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3" fontId="13" fillId="4" borderId="50" xfId="0" applyNumberFormat="1" applyFont="1" applyFill="1" applyBorder="1" applyAlignment="1">
      <alignment horizontal="center" vertical="center"/>
    </xf>
    <xf numFmtId="4" fontId="13" fillId="4" borderId="55" xfId="0" applyNumberFormat="1" applyFont="1" applyFill="1" applyBorder="1" applyAlignment="1">
      <alignment horizontal="center" vertical="center"/>
    </xf>
    <xf numFmtId="4" fontId="13" fillId="3" borderId="50" xfId="0" applyNumberFormat="1" applyFont="1" applyFill="1" applyBorder="1" applyAlignment="1">
      <alignment horizontal="center" vertical="center" wrapText="1"/>
    </xf>
    <xf numFmtId="0" fontId="13" fillId="0" borderId="52" xfId="0" applyFont="1" applyBorder="1" applyAlignment="1">
      <alignment horizontal="left" vertical="center" wrapText="1"/>
    </xf>
    <xf numFmtId="0" fontId="13" fillId="0" borderId="53" xfId="0" applyFont="1" applyBorder="1" applyAlignment="1">
      <alignment horizontal="left" vertical="center" wrapText="1"/>
    </xf>
    <xf numFmtId="4" fontId="13" fillId="4" borderId="50" xfId="0" applyNumberFormat="1" applyFont="1" applyFill="1" applyBorder="1" applyAlignment="1">
      <alignment horizontal="center" vertical="center"/>
    </xf>
    <xf numFmtId="0" fontId="13" fillId="0" borderId="0" xfId="0" applyFont="1" applyAlignment="1"/>
    <xf numFmtId="4" fontId="13" fillId="3" borderId="16" xfId="0" applyNumberFormat="1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vertical="center"/>
      <protection locked="0"/>
    </xf>
    <xf numFmtId="0" fontId="8" fillId="2" borderId="34" xfId="0" applyFont="1" applyFill="1" applyBorder="1" applyAlignment="1" applyProtection="1">
      <alignment vertical="center"/>
      <protection locked="0"/>
    </xf>
    <xf numFmtId="0" fontId="11" fillId="0" borderId="34" xfId="0" applyFont="1" applyBorder="1" applyAlignment="1" applyProtection="1">
      <alignment vertical="center"/>
      <protection locked="0"/>
    </xf>
    <xf numFmtId="0" fontId="17" fillId="2" borderId="34" xfId="0" applyFont="1" applyFill="1" applyBorder="1" applyAlignment="1" applyProtection="1">
      <alignment vertical="center"/>
      <protection locked="0"/>
    </xf>
    <xf numFmtId="0" fontId="3" fillId="0" borderId="56" xfId="0" applyFont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2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4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165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2" xfId="0" applyNumberFormat="1" applyFont="1" applyFill="1" applyBorder="1" applyAlignment="1">
      <alignment horizontal="center"/>
    </xf>
    <xf numFmtId="165" fontId="4" fillId="2" borderId="45" xfId="0" applyNumberFormat="1" applyFont="1" applyFill="1" applyBorder="1" applyAlignment="1">
      <alignment horizontal="center"/>
    </xf>
    <xf numFmtId="164" fontId="4" fillId="2" borderId="45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43" xfId="0" applyNumberFormat="1" applyFont="1" applyFill="1" applyBorder="1" applyAlignment="1">
      <alignment horizontal="center"/>
    </xf>
    <xf numFmtId="164" fontId="4" fillId="2" borderId="49" xfId="0" applyNumberFormat="1" applyFont="1" applyFill="1" applyBorder="1" applyAlignment="1">
      <alignment horizontal="center"/>
    </xf>
    <xf numFmtId="2" fontId="4" fillId="2" borderId="45" xfId="0" applyNumberFormat="1" applyFont="1" applyFill="1" applyBorder="1" applyAlignment="1">
      <alignment horizontal="center"/>
    </xf>
    <xf numFmtId="2" fontId="4" fillId="2" borderId="35" xfId="0" applyNumberFormat="1" applyFont="1" applyFill="1" applyBorder="1" applyAlignment="1">
      <alignment horizontal="center"/>
    </xf>
    <xf numFmtId="2" fontId="4" fillId="2" borderId="40" xfId="0" applyNumberFormat="1" applyFont="1" applyFill="1" applyBorder="1" applyAlignment="1">
      <alignment horizontal="center"/>
    </xf>
    <xf numFmtId="165" fontId="4" fillId="2" borderId="44" xfId="0" applyNumberFormat="1" applyFont="1" applyFill="1" applyBorder="1" applyAlignment="1">
      <alignment horizontal="center"/>
    </xf>
    <xf numFmtId="0" fontId="3" fillId="0" borderId="56" xfId="0" applyFont="1" applyBorder="1" applyAlignment="1" applyProtection="1">
      <alignment vertical="center"/>
      <protection locked="0"/>
    </xf>
    <xf numFmtId="0" fontId="0" fillId="0" borderId="56" xfId="0" applyBorder="1" applyAlignment="1"/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37" xfId="0" applyFont="1" applyBorder="1" applyAlignment="1" applyProtection="1">
      <alignment horizontal="center" vertical="center" textRotation="90" wrapText="1"/>
      <protection locked="0"/>
    </xf>
    <xf numFmtId="0" fontId="8" fillId="2" borderId="34" xfId="0" applyFont="1" applyFill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2" fontId="4" fillId="4" borderId="5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23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58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57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right" vertical="center" wrapText="1"/>
      <protection locked="0"/>
    </xf>
    <xf numFmtId="0" fontId="2" fillId="0" borderId="20" xfId="0" applyFont="1" applyBorder="1" applyAlignment="1" applyProtection="1">
      <alignment horizontal="right" vertical="center" wrapText="1"/>
      <protection locked="0"/>
    </xf>
    <xf numFmtId="0" fontId="2" fillId="0" borderId="21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right" vertical="center" wrapText="1"/>
      <protection locked="0"/>
    </xf>
    <xf numFmtId="0" fontId="4" fillId="2" borderId="11" xfId="0" applyFont="1" applyFill="1" applyBorder="1" applyAlignment="1" applyProtection="1">
      <alignment horizontal="right" vertical="center" wrapText="1"/>
      <protection locked="0"/>
    </xf>
    <xf numFmtId="0" fontId="2" fillId="0" borderId="25" xfId="0" applyFont="1" applyBorder="1" applyAlignment="1" applyProtection="1">
      <alignment horizontal="right" wrapText="1"/>
    </xf>
    <xf numFmtId="0" fontId="2" fillId="0" borderId="0" xfId="0" applyFont="1" applyBorder="1" applyAlignment="1" applyProtection="1">
      <alignment horizontal="right" wrapText="1"/>
    </xf>
    <xf numFmtId="0" fontId="2" fillId="0" borderId="11" xfId="0" applyFont="1" applyBorder="1" applyAlignment="1" applyProtection="1">
      <alignment horizontal="right" wrapText="1"/>
    </xf>
    <xf numFmtId="0" fontId="0" fillId="0" borderId="1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40" xfId="0" applyFont="1" applyBorder="1" applyAlignment="1" applyProtection="1">
      <alignment horizontal="right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38" xfId="0" applyFont="1" applyBorder="1" applyAlignment="1" applyProtection="1">
      <alignment horizontal="center" vertical="center" textRotation="90" wrapText="1"/>
      <protection locked="0"/>
    </xf>
    <xf numFmtId="0" fontId="4" fillId="0" borderId="39" xfId="0" applyFont="1" applyBorder="1" applyAlignment="1" applyProtection="1">
      <alignment horizontal="center" vertical="center" textRotation="90" wrapText="1"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166" fontId="12" fillId="0" borderId="0" xfId="0" applyNumberFormat="1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4" fillId="2" borderId="51" xfId="0" applyFont="1" applyFill="1" applyBorder="1" applyAlignment="1" applyProtection="1">
      <alignment horizontal="center" vertical="center" wrapText="1"/>
      <protection locked="0"/>
    </xf>
    <xf numFmtId="0" fontId="4" fillId="2" borderId="52" xfId="0" applyFont="1" applyFill="1" applyBorder="1" applyAlignment="1" applyProtection="1">
      <alignment horizontal="center" vertical="center" wrapText="1"/>
      <protection locked="0"/>
    </xf>
    <xf numFmtId="0" fontId="4" fillId="2" borderId="53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166" fontId="12" fillId="0" borderId="0" xfId="0" applyNumberFormat="1" applyFont="1" applyBorder="1" applyAlignment="1" applyProtection="1">
      <alignment horizontal="center"/>
    </xf>
    <xf numFmtId="166" fontId="12" fillId="0" borderId="11" xfId="0" applyNumberFormat="1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>
      <alignment horizontal="center" vertical="center"/>
    </xf>
    <xf numFmtId="0" fontId="13" fillId="4" borderId="51" xfId="0" applyFont="1" applyFill="1" applyBorder="1" applyAlignment="1">
      <alignment horizontal="center" vertical="center" wrapText="1"/>
    </xf>
    <xf numFmtId="0" fontId="13" fillId="4" borderId="53" xfId="0" applyFont="1" applyFill="1" applyBorder="1" applyAlignment="1">
      <alignment horizontal="center" vertical="center" wrapText="1"/>
    </xf>
    <xf numFmtId="4" fontId="13" fillId="3" borderId="51" xfId="0" applyNumberFormat="1" applyFont="1" applyFill="1" applyBorder="1" applyAlignment="1">
      <alignment horizontal="center" vertical="center" wrapText="1"/>
    </xf>
    <xf numFmtId="4" fontId="13" fillId="3" borderId="52" xfId="0" applyNumberFormat="1" applyFont="1" applyFill="1" applyBorder="1" applyAlignment="1">
      <alignment horizontal="center" vertical="center" wrapText="1"/>
    </xf>
    <xf numFmtId="4" fontId="13" fillId="3" borderId="53" xfId="0" applyNumberFormat="1" applyFont="1" applyFill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 applyProtection="1">
      <alignment horizontal="left" vertical="center" textRotation="90" wrapText="1"/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" xfId="0" applyFont="1" applyBorder="1" applyAlignment="1" applyProtection="1">
      <alignment horizontal="left" vertical="center" textRotation="90" wrapText="1"/>
      <protection locked="0"/>
    </xf>
    <xf numFmtId="0" fontId="18" fillId="0" borderId="6" xfId="0" applyFont="1" applyBorder="1" applyAlignment="1" applyProtection="1">
      <alignment horizontal="center" vertical="center" textRotation="90" wrapText="1"/>
      <protection locked="0"/>
    </xf>
    <xf numFmtId="0" fontId="18" fillId="0" borderId="40" xfId="0" applyFont="1" applyBorder="1" applyAlignment="1" applyProtection="1">
      <alignment horizontal="left" vertical="center" textRotation="90" wrapText="1"/>
      <protection locked="0"/>
    </xf>
    <xf numFmtId="0" fontId="18" fillId="0" borderId="46" xfId="0" applyFont="1" applyBorder="1" applyAlignment="1" applyProtection="1">
      <alignment horizontal="center" vertical="center" textRotation="90" wrapText="1"/>
      <protection locked="0"/>
    </xf>
    <xf numFmtId="0" fontId="2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robetc-mp/Desktop/&#1060;&#1061;&#1055;%20%20&#1042;&#1061;&#1040;&#1051;%20&#1086;&#1085;&#1086;&#1074;&#1083;&#1077;&#1085;&#1080;&#1081;/&#1055;&#1072;&#1089;&#1087;&#1086;&#1088;&#1090;%20&#1043;&#1056;&#1057;%20%20&#1051;&#1059;&#1062;&#1068;&#105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 розрахунок"/>
      <sheetName val="додаток"/>
      <sheetName val="variablesList"/>
    </sheetNames>
    <sheetDataSet>
      <sheetData sheetId="0"/>
      <sheetData sheetId="1">
        <row r="7">
          <cell r="F7">
            <v>318592</v>
          </cell>
        </row>
        <row r="40">
          <cell r="C40">
            <v>38.218747817073435</v>
          </cell>
          <cell r="D40">
            <v>38.226659632640335</v>
          </cell>
          <cell r="E40">
            <v>38.218999384867736</v>
          </cell>
          <cell r="F40">
            <v>38.219383817041155</v>
          </cell>
        </row>
        <row r="41">
          <cell r="C41">
            <v>9128.3912192419393</v>
          </cell>
          <cell r="D41">
            <v>9130.28092395165</v>
          </cell>
          <cell r="E41">
            <v>9128.4513051781814</v>
          </cell>
          <cell r="F41">
            <v>9128.5431252266299</v>
          </cell>
        </row>
        <row r="42">
          <cell r="C42">
            <v>10.616318838075953</v>
          </cell>
          <cell r="D42">
            <v>10.618516564622315</v>
          </cell>
          <cell r="E42">
            <v>10.616388718018815</v>
          </cell>
          <cell r="F42">
            <v>10.616495504733654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2"/>
  <sheetViews>
    <sheetView tabSelected="1" zoomScale="80" zoomScaleNormal="80" workbookViewId="0">
      <selection activeCell="T12" sqref="T12"/>
    </sheetView>
  </sheetViews>
  <sheetFormatPr defaultRowHeight="15" x14ac:dyDescent="0.25"/>
  <cols>
    <col min="9" max="9" width="9.140625" customWidth="1"/>
  </cols>
  <sheetData>
    <row r="1" spans="1:28" ht="29.25" customHeight="1" x14ac:dyDescent="0.25">
      <c r="A1" s="78" t="s">
        <v>0</v>
      </c>
      <c r="B1" s="79"/>
      <c r="C1" s="79"/>
      <c r="D1" s="79"/>
      <c r="E1" s="80"/>
      <c r="F1" s="80"/>
      <c r="G1" s="192" t="s">
        <v>1</v>
      </c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7"/>
      <c r="AA1" s="197"/>
      <c r="AB1" s="198"/>
    </row>
    <row r="2" spans="1:28" ht="16.5" x14ac:dyDescent="0.25">
      <c r="A2" s="81" t="s">
        <v>2</v>
      </c>
      <c r="B2" s="82"/>
      <c r="C2" s="83"/>
      <c r="D2" s="82"/>
      <c r="E2" s="84"/>
      <c r="F2" s="82"/>
      <c r="G2" s="193" t="s">
        <v>59</v>
      </c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85"/>
      <c r="AA2" s="85"/>
      <c r="AB2" s="86"/>
    </row>
    <row r="3" spans="1:28" ht="15.75" x14ac:dyDescent="0.25">
      <c r="A3" s="81" t="s">
        <v>3</v>
      </c>
      <c r="B3" s="84"/>
      <c r="C3" s="87"/>
      <c r="D3" s="84"/>
      <c r="E3" s="84"/>
      <c r="F3" s="82"/>
      <c r="G3" s="232" t="s">
        <v>4</v>
      </c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103"/>
      <c r="AA3" s="103"/>
      <c r="AB3" s="86"/>
    </row>
    <row r="4" spans="1:28" ht="15.75" x14ac:dyDescent="0.25">
      <c r="A4" s="88" t="s">
        <v>5</v>
      </c>
      <c r="B4" s="84"/>
      <c r="C4" s="84"/>
      <c r="D4" s="84"/>
      <c r="E4" s="84"/>
      <c r="F4" s="84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86"/>
    </row>
    <row r="5" spans="1:28" ht="15.75" x14ac:dyDescent="0.25">
      <c r="A5" s="88" t="s">
        <v>6</v>
      </c>
      <c r="B5" s="84"/>
      <c r="C5" s="84"/>
      <c r="D5" s="84"/>
      <c r="E5" s="84"/>
      <c r="F5" s="82"/>
      <c r="G5" s="82"/>
      <c r="H5" s="82"/>
      <c r="I5" s="2"/>
      <c r="J5" s="2"/>
      <c r="K5" s="104" t="s">
        <v>7</v>
      </c>
      <c r="L5" s="2"/>
      <c r="M5" s="2"/>
      <c r="N5" s="2"/>
      <c r="O5" s="2"/>
      <c r="P5" s="2"/>
      <c r="Q5" s="2"/>
      <c r="R5" s="2"/>
      <c r="S5" s="2"/>
      <c r="T5" s="2"/>
      <c r="U5" s="2"/>
      <c r="V5" s="202" t="s">
        <v>8</v>
      </c>
      <c r="W5" s="202"/>
      <c r="X5" s="199">
        <v>42767</v>
      </c>
      <c r="Y5" s="199"/>
      <c r="Z5" s="89" t="s">
        <v>9</v>
      </c>
      <c r="AA5" s="212">
        <v>42794</v>
      </c>
      <c r="AB5" s="213"/>
    </row>
    <row r="6" spans="1:28" ht="5.25" customHeight="1" thickBot="1" x14ac:dyDescent="0.3">
      <c r="A6" s="90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91"/>
    </row>
    <row r="7" spans="1:28" ht="15.75" thickBot="1" x14ac:dyDescent="0.3">
      <c r="A7" s="162" t="s">
        <v>10</v>
      </c>
      <c r="B7" s="214" t="s">
        <v>11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6"/>
      <c r="N7" s="214" t="s">
        <v>12</v>
      </c>
      <c r="O7" s="215"/>
      <c r="P7" s="215"/>
      <c r="Q7" s="215"/>
      <c r="R7" s="215"/>
      <c r="S7" s="215"/>
      <c r="T7" s="215"/>
      <c r="U7" s="215"/>
      <c r="V7" s="215"/>
      <c r="W7" s="215"/>
      <c r="X7" s="189" t="s">
        <v>13</v>
      </c>
      <c r="Y7" s="186" t="s">
        <v>14</v>
      </c>
      <c r="Z7" s="233" t="s">
        <v>68</v>
      </c>
      <c r="AA7" s="233" t="s">
        <v>69</v>
      </c>
      <c r="AB7" s="234" t="s">
        <v>70</v>
      </c>
    </row>
    <row r="8" spans="1:28" ht="15.75" thickBot="1" x14ac:dyDescent="0.3">
      <c r="A8" s="163"/>
      <c r="B8" s="217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9"/>
      <c r="N8" s="162" t="s">
        <v>15</v>
      </c>
      <c r="O8" s="209" t="s">
        <v>16</v>
      </c>
      <c r="P8" s="210"/>
      <c r="Q8" s="210"/>
      <c r="R8" s="210"/>
      <c r="S8" s="210"/>
      <c r="T8" s="210"/>
      <c r="U8" s="210"/>
      <c r="V8" s="210"/>
      <c r="W8" s="211"/>
      <c r="X8" s="190"/>
      <c r="Y8" s="187"/>
      <c r="Z8" s="235"/>
      <c r="AA8" s="235"/>
      <c r="AB8" s="236"/>
    </row>
    <row r="9" spans="1:28" ht="15.75" thickBot="1" x14ac:dyDescent="0.3">
      <c r="A9" s="163"/>
      <c r="B9" s="220" t="s">
        <v>17</v>
      </c>
      <c r="C9" s="166" t="s">
        <v>18</v>
      </c>
      <c r="D9" s="166" t="s">
        <v>19</v>
      </c>
      <c r="E9" s="166" t="s">
        <v>20</v>
      </c>
      <c r="F9" s="166" t="s">
        <v>21</v>
      </c>
      <c r="G9" s="166" t="s">
        <v>22</v>
      </c>
      <c r="H9" s="166" t="s">
        <v>23</v>
      </c>
      <c r="I9" s="166" t="s">
        <v>24</v>
      </c>
      <c r="J9" s="166" t="s">
        <v>25</v>
      </c>
      <c r="K9" s="166" t="s">
        <v>26</v>
      </c>
      <c r="L9" s="166" t="s">
        <v>27</v>
      </c>
      <c r="M9" s="200" t="s">
        <v>28</v>
      </c>
      <c r="N9" s="163"/>
      <c r="O9" s="203" t="s">
        <v>29</v>
      </c>
      <c r="P9" s="204"/>
      <c r="Q9" s="205"/>
      <c r="R9" s="206" t="s">
        <v>30</v>
      </c>
      <c r="S9" s="207"/>
      <c r="T9" s="208"/>
      <c r="U9" s="203" t="s">
        <v>31</v>
      </c>
      <c r="V9" s="204"/>
      <c r="W9" s="205"/>
      <c r="X9" s="190"/>
      <c r="Y9" s="187"/>
      <c r="Z9" s="235"/>
      <c r="AA9" s="235"/>
      <c r="AB9" s="236"/>
    </row>
    <row r="10" spans="1:28" ht="155.25" customHeight="1" thickBot="1" x14ac:dyDescent="0.3">
      <c r="A10" s="164"/>
      <c r="B10" s="221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201"/>
      <c r="N10" s="164"/>
      <c r="O10" s="64" t="s">
        <v>32</v>
      </c>
      <c r="P10" s="65" t="s">
        <v>33</v>
      </c>
      <c r="Q10" s="66" t="s">
        <v>34</v>
      </c>
      <c r="R10" s="67" t="s">
        <v>32</v>
      </c>
      <c r="S10" s="62" t="s">
        <v>33</v>
      </c>
      <c r="T10" s="63" t="s">
        <v>34</v>
      </c>
      <c r="U10" s="61" t="s">
        <v>32</v>
      </c>
      <c r="V10" s="62" t="s">
        <v>33</v>
      </c>
      <c r="W10" s="63" t="s">
        <v>34</v>
      </c>
      <c r="X10" s="191"/>
      <c r="Y10" s="188"/>
      <c r="Z10" s="237"/>
      <c r="AA10" s="237"/>
      <c r="AB10" s="238"/>
    </row>
    <row r="11" spans="1:28" x14ac:dyDescent="0.25">
      <c r="A11" s="40">
        <v>1</v>
      </c>
      <c r="B11" s="32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9"/>
      <c r="N11" s="108"/>
      <c r="O11" s="75">
        <f>P11*238.8459</f>
        <v>8225.8527959999992</v>
      </c>
      <c r="P11" s="144">
        <v>34.44</v>
      </c>
      <c r="Q11" s="52">
        <f t="shared" ref="Q11:Q38" si="0">P11/3.6</f>
        <v>9.5666666666666664</v>
      </c>
      <c r="R11" s="72">
        <f>S11*238.8459</f>
        <v>9116.7480030000006</v>
      </c>
      <c r="S11" s="145">
        <v>38.17</v>
      </c>
      <c r="T11" s="25">
        <f t="shared" ref="T11:T38" si="1">S11/3.6</f>
        <v>10.602777777777778</v>
      </c>
      <c r="U11" s="121"/>
      <c r="V11" s="146"/>
      <c r="W11" s="122"/>
      <c r="X11" s="147"/>
      <c r="Y11" s="115"/>
      <c r="Z11" s="14"/>
      <c r="AA11" s="14"/>
      <c r="AB11" s="92"/>
    </row>
    <row r="12" spans="1:28" x14ac:dyDescent="0.25">
      <c r="A12" s="41">
        <v>2</v>
      </c>
      <c r="B12" s="35">
        <v>94.9803</v>
      </c>
      <c r="C12" s="11">
        <v>2.7105000000000001</v>
      </c>
      <c r="D12" s="11">
        <v>0.84750000000000003</v>
      </c>
      <c r="E12" s="11">
        <v>0.13089999999999999</v>
      </c>
      <c r="F12" s="11">
        <v>0.13650000000000001</v>
      </c>
      <c r="G12" s="11">
        <v>1.8E-3</v>
      </c>
      <c r="H12" s="11">
        <v>2.9100000000000001E-2</v>
      </c>
      <c r="I12" s="11">
        <v>2.1299999999999999E-2</v>
      </c>
      <c r="J12" s="11">
        <v>2.3300000000000001E-2</v>
      </c>
      <c r="K12" s="11">
        <v>7.0000000000000001E-3</v>
      </c>
      <c r="L12" s="11">
        <v>0.77380000000000004</v>
      </c>
      <c r="M12" s="23">
        <v>0.33810000000000001</v>
      </c>
      <c r="N12" s="112">
        <v>0.70850000000000002</v>
      </c>
      <c r="O12" s="76">
        <f t="shared" ref="O12:O38" si="2">P12*238.8459</f>
        <v>8240.1835499999997</v>
      </c>
      <c r="P12" s="148">
        <v>34.5</v>
      </c>
      <c r="Q12" s="53">
        <f t="shared" si="0"/>
        <v>9.5833333333333339</v>
      </c>
      <c r="R12" s="73">
        <f t="shared" ref="R12:R38" si="3">S12*238.8459</f>
        <v>9133.4672160000009</v>
      </c>
      <c r="S12" s="69">
        <v>38.24</v>
      </c>
      <c r="T12" s="26">
        <f t="shared" si="1"/>
        <v>10.622222222222222</v>
      </c>
      <c r="U12" s="121">
        <f t="shared" ref="U12" si="4">V12*238.8459</f>
        <v>11908.856573999999</v>
      </c>
      <c r="V12" s="5">
        <v>49.86</v>
      </c>
      <c r="W12" s="122">
        <f t="shared" ref="W12" si="5">V12/3.6</f>
        <v>13.85</v>
      </c>
      <c r="X12" s="149" t="s">
        <v>60</v>
      </c>
      <c r="Y12" s="116"/>
      <c r="Z12" s="3"/>
      <c r="AA12" s="3"/>
      <c r="AB12" s="50"/>
    </row>
    <row r="13" spans="1:28" x14ac:dyDescent="0.25">
      <c r="A13" s="41">
        <v>3</v>
      </c>
      <c r="B13" s="33"/>
      <c r="C13" s="9"/>
      <c r="D13" s="9"/>
      <c r="E13" s="9"/>
      <c r="F13" s="9"/>
      <c r="G13" s="9"/>
      <c r="H13" s="9"/>
      <c r="I13" s="9"/>
      <c r="J13" s="9"/>
      <c r="K13" s="9"/>
      <c r="L13" s="9"/>
      <c r="M13" s="105"/>
      <c r="N13" s="109"/>
      <c r="O13" s="76">
        <f t="shared" si="2"/>
        <v>8240.1835499999997</v>
      </c>
      <c r="P13" s="148">
        <v>34.5</v>
      </c>
      <c r="Q13" s="53">
        <f t="shared" si="0"/>
        <v>9.5833333333333339</v>
      </c>
      <c r="R13" s="73">
        <f t="shared" si="3"/>
        <v>9133.4672160000009</v>
      </c>
      <c r="S13" s="69">
        <v>38.24</v>
      </c>
      <c r="T13" s="26">
        <f t="shared" si="1"/>
        <v>10.622222222222222</v>
      </c>
      <c r="U13" s="27"/>
      <c r="V13" s="7"/>
      <c r="W13" s="60"/>
      <c r="X13" s="58"/>
      <c r="Y13" s="117"/>
      <c r="Z13" s="3"/>
      <c r="AA13" s="3"/>
      <c r="AB13" s="50"/>
    </row>
    <row r="14" spans="1:28" x14ac:dyDescent="0.25">
      <c r="A14" s="41">
        <v>4</v>
      </c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106"/>
      <c r="N14" s="110"/>
      <c r="O14" s="76">
        <f t="shared" si="2"/>
        <v>8240.1835499999997</v>
      </c>
      <c r="P14" s="148">
        <v>34.5</v>
      </c>
      <c r="Q14" s="53">
        <f t="shared" si="0"/>
        <v>9.5833333333333339</v>
      </c>
      <c r="R14" s="73">
        <f t="shared" si="3"/>
        <v>9133.4672160000009</v>
      </c>
      <c r="S14" s="69">
        <v>38.24</v>
      </c>
      <c r="T14" s="26">
        <f t="shared" si="1"/>
        <v>10.622222222222222</v>
      </c>
      <c r="U14" s="121"/>
      <c r="V14" s="7"/>
      <c r="W14" s="122"/>
      <c r="X14" s="58"/>
      <c r="Y14" s="117"/>
      <c r="Z14" s="3"/>
      <c r="AA14" s="3"/>
      <c r="AB14" s="50"/>
    </row>
    <row r="15" spans="1:28" x14ac:dyDescent="0.25">
      <c r="A15" s="43">
        <v>5</v>
      </c>
      <c r="B15" s="34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07"/>
      <c r="N15" s="111"/>
      <c r="O15" s="76">
        <f t="shared" si="2"/>
        <v>8240.1835499999997</v>
      </c>
      <c r="P15" s="148">
        <v>34.5</v>
      </c>
      <c r="Q15" s="53">
        <f t="shared" si="0"/>
        <v>9.5833333333333339</v>
      </c>
      <c r="R15" s="73">
        <f t="shared" si="3"/>
        <v>9133.4672160000009</v>
      </c>
      <c r="S15" s="69">
        <v>38.24</v>
      </c>
      <c r="T15" s="26">
        <f t="shared" si="1"/>
        <v>10.622222222222222</v>
      </c>
      <c r="U15" s="121"/>
      <c r="V15" s="150"/>
      <c r="W15" s="122"/>
      <c r="X15" s="151"/>
      <c r="Y15" s="118"/>
      <c r="Z15" s="14"/>
      <c r="AA15" s="14"/>
      <c r="AB15" s="92"/>
    </row>
    <row r="16" spans="1:28" x14ac:dyDescent="0.25">
      <c r="A16" s="41">
        <v>6</v>
      </c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106"/>
      <c r="N16" s="110"/>
      <c r="O16" s="76">
        <f t="shared" si="2"/>
        <v>8240.1835499999997</v>
      </c>
      <c r="P16" s="148">
        <v>34.5</v>
      </c>
      <c r="Q16" s="53">
        <f t="shared" si="0"/>
        <v>9.5833333333333339</v>
      </c>
      <c r="R16" s="73">
        <f t="shared" si="3"/>
        <v>9133.4672160000009</v>
      </c>
      <c r="S16" s="69">
        <v>38.24</v>
      </c>
      <c r="T16" s="26">
        <f t="shared" si="1"/>
        <v>10.622222222222222</v>
      </c>
      <c r="U16" s="121"/>
      <c r="V16" s="7"/>
      <c r="W16" s="122"/>
      <c r="X16" s="58"/>
      <c r="Y16" s="117"/>
      <c r="Z16" s="3"/>
      <c r="AA16" s="3"/>
      <c r="AB16" s="50"/>
    </row>
    <row r="17" spans="1:28" x14ac:dyDescent="0.25">
      <c r="A17" s="43">
        <v>7</v>
      </c>
      <c r="B17" s="34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07"/>
      <c r="N17" s="111"/>
      <c r="O17" s="76">
        <f t="shared" si="2"/>
        <v>8240.1835499999997</v>
      </c>
      <c r="P17" s="148">
        <v>34.5</v>
      </c>
      <c r="Q17" s="53">
        <f t="shared" si="0"/>
        <v>9.5833333333333339</v>
      </c>
      <c r="R17" s="73">
        <f t="shared" si="3"/>
        <v>9133.4672160000009</v>
      </c>
      <c r="S17" s="69">
        <v>38.24</v>
      </c>
      <c r="T17" s="26">
        <f t="shared" si="1"/>
        <v>10.622222222222222</v>
      </c>
      <c r="U17" s="121"/>
      <c r="V17" s="150"/>
      <c r="W17" s="122"/>
      <c r="X17" s="151"/>
      <c r="Y17" s="118"/>
      <c r="Z17" s="14"/>
      <c r="AA17" s="14"/>
      <c r="AB17" s="92"/>
    </row>
    <row r="18" spans="1:28" x14ac:dyDescent="0.25">
      <c r="A18" s="41">
        <v>8</v>
      </c>
      <c r="B18" s="35">
        <v>94.125100000000003</v>
      </c>
      <c r="C18" s="11">
        <v>3.0512000000000001</v>
      </c>
      <c r="D18" s="11">
        <v>0.88719999999999999</v>
      </c>
      <c r="E18" s="11">
        <v>0.12790000000000001</v>
      </c>
      <c r="F18" s="11">
        <v>0.14810000000000001</v>
      </c>
      <c r="G18" s="11">
        <v>2.0999999999999999E-3</v>
      </c>
      <c r="H18" s="11">
        <v>3.5900000000000001E-2</v>
      </c>
      <c r="I18" s="11">
        <v>2.8299999999999999E-2</v>
      </c>
      <c r="J18" s="11">
        <v>5.16E-2</v>
      </c>
      <c r="K18" s="11">
        <v>4.5999999999999999E-3</v>
      </c>
      <c r="L18" s="11">
        <v>0.94310000000000005</v>
      </c>
      <c r="M18" s="23">
        <v>0.5948</v>
      </c>
      <c r="N18" s="112">
        <v>0.71609999999999996</v>
      </c>
      <c r="O18" s="76">
        <f t="shared" si="2"/>
        <v>8244.9604680000011</v>
      </c>
      <c r="P18" s="68">
        <v>34.520000000000003</v>
      </c>
      <c r="Q18" s="53">
        <f t="shared" si="0"/>
        <v>9.5888888888888903</v>
      </c>
      <c r="R18" s="73">
        <f t="shared" si="3"/>
        <v>9140.6325930000003</v>
      </c>
      <c r="S18" s="68">
        <v>38.270000000000003</v>
      </c>
      <c r="T18" s="26">
        <f t="shared" si="1"/>
        <v>10.630555555555556</v>
      </c>
      <c r="U18" s="121">
        <f t="shared" ref="U18:U38" si="6">V18*238.8459</f>
        <v>11853.922017000001</v>
      </c>
      <c r="V18" s="5">
        <v>49.63</v>
      </c>
      <c r="W18" s="122">
        <f t="shared" ref="W18:W38" si="7">V18/3.6</f>
        <v>13.786111111111111</v>
      </c>
      <c r="X18" s="58" t="s">
        <v>61</v>
      </c>
      <c r="Y18" s="117"/>
      <c r="Z18" s="3"/>
      <c r="AA18" s="3"/>
      <c r="AB18" s="50"/>
    </row>
    <row r="19" spans="1:28" x14ac:dyDescent="0.25">
      <c r="A19" s="41">
        <v>9</v>
      </c>
      <c r="B19" s="35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23"/>
      <c r="N19" s="112"/>
      <c r="O19" s="76">
        <f t="shared" si="2"/>
        <v>8244.9604680000011</v>
      </c>
      <c r="P19" s="68">
        <v>34.520000000000003</v>
      </c>
      <c r="Q19" s="53">
        <f t="shared" si="0"/>
        <v>9.5888888888888903</v>
      </c>
      <c r="R19" s="73">
        <f t="shared" si="3"/>
        <v>9140.6325930000003</v>
      </c>
      <c r="S19" s="68">
        <v>38.270000000000003</v>
      </c>
      <c r="T19" s="26">
        <f t="shared" si="1"/>
        <v>10.630555555555556</v>
      </c>
      <c r="U19" s="27"/>
      <c r="V19" s="5"/>
      <c r="W19" s="60"/>
      <c r="X19" s="58"/>
      <c r="Y19" s="117"/>
      <c r="Z19" s="8"/>
      <c r="AA19" s="8"/>
      <c r="AB19" s="50"/>
    </row>
    <row r="20" spans="1:28" x14ac:dyDescent="0.25">
      <c r="A20" s="41">
        <v>10</v>
      </c>
      <c r="B20" s="36"/>
      <c r="C20" s="6"/>
      <c r="D20" s="6"/>
      <c r="E20" s="6"/>
      <c r="F20" s="6"/>
      <c r="G20" s="6"/>
      <c r="H20" s="6"/>
      <c r="I20" s="6"/>
      <c r="J20" s="6"/>
      <c r="K20" s="6"/>
      <c r="L20" s="6"/>
      <c r="M20" s="24"/>
      <c r="N20" s="110"/>
      <c r="O20" s="76">
        <f t="shared" si="2"/>
        <v>8244.9604680000011</v>
      </c>
      <c r="P20" s="68">
        <v>34.520000000000003</v>
      </c>
      <c r="Q20" s="53">
        <f t="shared" si="0"/>
        <v>9.5888888888888903</v>
      </c>
      <c r="R20" s="73">
        <f t="shared" si="3"/>
        <v>9140.6325930000003</v>
      </c>
      <c r="S20" s="68">
        <v>38.270000000000003</v>
      </c>
      <c r="T20" s="26">
        <f t="shared" si="1"/>
        <v>10.630555555555556</v>
      </c>
      <c r="U20" s="121"/>
      <c r="V20" s="7"/>
      <c r="W20" s="122"/>
      <c r="X20" s="58"/>
      <c r="Y20" s="117"/>
      <c r="Z20" s="3"/>
      <c r="AA20" s="3"/>
      <c r="AB20" s="50"/>
    </row>
    <row r="21" spans="1:28" x14ac:dyDescent="0.25">
      <c r="A21" s="41">
        <v>11</v>
      </c>
      <c r="B21" s="36"/>
      <c r="C21" s="6"/>
      <c r="D21" s="6"/>
      <c r="E21" s="6"/>
      <c r="F21" s="6"/>
      <c r="G21" s="6"/>
      <c r="H21" s="6"/>
      <c r="I21" s="6"/>
      <c r="J21" s="6"/>
      <c r="K21" s="6"/>
      <c r="L21" s="6"/>
      <c r="M21" s="24"/>
      <c r="N21" s="110"/>
      <c r="O21" s="76">
        <f t="shared" si="2"/>
        <v>8244.9604680000011</v>
      </c>
      <c r="P21" s="68">
        <v>34.520000000000003</v>
      </c>
      <c r="Q21" s="53">
        <f t="shared" si="0"/>
        <v>9.5888888888888903</v>
      </c>
      <c r="R21" s="73">
        <f t="shared" si="3"/>
        <v>9140.6325930000003</v>
      </c>
      <c r="S21" s="68">
        <v>38.270000000000003</v>
      </c>
      <c r="T21" s="26">
        <f t="shared" si="1"/>
        <v>10.630555555555556</v>
      </c>
      <c r="U21" s="121"/>
      <c r="V21" s="7"/>
      <c r="W21" s="122"/>
      <c r="X21" s="58"/>
      <c r="Y21" s="117"/>
      <c r="Z21" s="3"/>
      <c r="AA21" s="3"/>
      <c r="AB21" s="50"/>
    </row>
    <row r="22" spans="1:28" x14ac:dyDescent="0.25">
      <c r="A22" s="43">
        <v>12</v>
      </c>
      <c r="B22" s="38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22"/>
      <c r="N22" s="111"/>
      <c r="O22" s="76">
        <f t="shared" si="2"/>
        <v>8244.9604680000011</v>
      </c>
      <c r="P22" s="68">
        <v>34.520000000000003</v>
      </c>
      <c r="Q22" s="53">
        <f t="shared" si="0"/>
        <v>9.5888888888888903</v>
      </c>
      <c r="R22" s="73">
        <f t="shared" si="3"/>
        <v>9140.6325930000003</v>
      </c>
      <c r="S22" s="68">
        <v>38.270000000000003</v>
      </c>
      <c r="T22" s="26">
        <f t="shared" si="1"/>
        <v>10.630555555555556</v>
      </c>
      <c r="U22" s="121"/>
      <c r="V22" s="150"/>
      <c r="W22" s="122"/>
      <c r="X22" s="151"/>
      <c r="Y22" s="118"/>
      <c r="Z22" s="14"/>
      <c r="AA22" s="14"/>
      <c r="AB22" s="92"/>
    </row>
    <row r="23" spans="1:28" x14ac:dyDescent="0.25">
      <c r="A23" s="41">
        <v>13</v>
      </c>
      <c r="B23" s="36"/>
      <c r="C23" s="6"/>
      <c r="D23" s="6"/>
      <c r="E23" s="6"/>
      <c r="F23" s="6"/>
      <c r="G23" s="6"/>
      <c r="H23" s="6"/>
      <c r="I23" s="6"/>
      <c r="J23" s="6"/>
      <c r="K23" s="6"/>
      <c r="L23" s="6"/>
      <c r="M23" s="24"/>
      <c r="N23" s="110"/>
      <c r="O23" s="76">
        <f t="shared" si="2"/>
        <v>8244.9604680000011</v>
      </c>
      <c r="P23" s="68">
        <v>34.520000000000003</v>
      </c>
      <c r="Q23" s="53">
        <f t="shared" si="0"/>
        <v>9.5888888888888903</v>
      </c>
      <c r="R23" s="73">
        <f t="shared" si="3"/>
        <v>9140.6325930000003</v>
      </c>
      <c r="S23" s="68">
        <v>38.270000000000003</v>
      </c>
      <c r="T23" s="26">
        <f t="shared" si="1"/>
        <v>10.630555555555556</v>
      </c>
      <c r="U23" s="121"/>
      <c r="V23" s="7"/>
      <c r="W23" s="122"/>
      <c r="X23" s="58"/>
      <c r="Y23" s="117"/>
      <c r="Z23" s="3"/>
      <c r="AA23" s="3"/>
      <c r="AB23" s="50"/>
    </row>
    <row r="24" spans="1:28" x14ac:dyDescent="0.25">
      <c r="A24" s="43">
        <v>14</v>
      </c>
      <c r="B24" s="38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22"/>
      <c r="N24" s="111"/>
      <c r="O24" s="76">
        <f t="shared" si="2"/>
        <v>8244.9604680000011</v>
      </c>
      <c r="P24" s="68">
        <v>34.520000000000003</v>
      </c>
      <c r="Q24" s="53">
        <f t="shared" si="0"/>
        <v>9.5888888888888903</v>
      </c>
      <c r="R24" s="73">
        <f t="shared" si="3"/>
        <v>9140.6325930000003</v>
      </c>
      <c r="S24" s="68">
        <v>38.270000000000003</v>
      </c>
      <c r="T24" s="26">
        <f t="shared" si="1"/>
        <v>10.630555555555556</v>
      </c>
      <c r="U24" s="121"/>
      <c r="V24" s="150"/>
      <c r="W24" s="122"/>
      <c r="X24" s="151"/>
      <c r="Y24" s="118"/>
      <c r="Z24" s="14"/>
      <c r="AA24" s="14"/>
      <c r="AB24" s="92"/>
    </row>
    <row r="25" spans="1:28" x14ac:dyDescent="0.25">
      <c r="A25" s="41">
        <v>15</v>
      </c>
      <c r="B25" s="39">
        <v>94.204999999999998</v>
      </c>
      <c r="C25" s="10">
        <v>3.0276999999999998</v>
      </c>
      <c r="D25" s="10">
        <v>0.87680000000000002</v>
      </c>
      <c r="E25" s="10">
        <v>0.12570000000000001</v>
      </c>
      <c r="F25" s="10">
        <v>0.1449</v>
      </c>
      <c r="G25" s="10">
        <v>2E-3</v>
      </c>
      <c r="H25" s="10">
        <v>3.39E-2</v>
      </c>
      <c r="I25" s="10">
        <v>2.5399999999999999E-2</v>
      </c>
      <c r="J25" s="10">
        <v>3.0599999999999999E-2</v>
      </c>
      <c r="K25" s="10">
        <v>4.1999999999999997E-3</v>
      </c>
      <c r="L25" s="10">
        <v>0.93210000000000004</v>
      </c>
      <c r="M25" s="20">
        <v>0.59199999999999997</v>
      </c>
      <c r="N25" s="109">
        <v>0.71489999999999998</v>
      </c>
      <c r="O25" s="76">
        <f t="shared" si="2"/>
        <v>8235.4066320000002</v>
      </c>
      <c r="P25" s="69">
        <v>34.479999999999997</v>
      </c>
      <c r="Q25" s="53">
        <f t="shared" si="0"/>
        <v>9.5777777777777775</v>
      </c>
      <c r="R25" s="73">
        <f t="shared" si="3"/>
        <v>9128.6902979999995</v>
      </c>
      <c r="S25" s="69">
        <v>38.22</v>
      </c>
      <c r="T25" s="26">
        <f t="shared" si="1"/>
        <v>10.616666666666665</v>
      </c>
      <c r="U25" s="121">
        <f t="shared" si="6"/>
        <v>11849.145098999999</v>
      </c>
      <c r="V25" s="7">
        <v>49.61</v>
      </c>
      <c r="W25" s="122">
        <f t="shared" si="7"/>
        <v>13.780555555555555</v>
      </c>
      <c r="X25" s="58" t="s">
        <v>62</v>
      </c>
      <c r="Y25" s="117"/>
      <c r="Z25" s="3"/>
      <c r="AA25" s="3"/>
      <c r="AB25" s="50"/>
    </row>
    <row r="26" spans="1:28" x14ac:dyDescent="0.25">
      <c r="A26" s="41">
        <v>16</v>
      </c>
      <c r="B26" s="3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20"/>
      <c r="N26" s="109"/>
      <c r="O26" s="76">
        <f t="shared" si="2"/>
        <v>8235.4066320000002</v>
      </c>
      <c r="P26" s="69">
        <v>34.479999999999997</v>
      </c>
      <c r="Q26" s="53">
        <f t="shared" si="0"/>
        <v>9.5777777777777775</v>
      </c>
      <c r="R26" s="73">
        <f t="shared" si="3"/>
        <v>9128.6902979999995</v>
      </c>
      <c r="S26" s="69">
        <v>38.22</v>
      </c>
      <c r="T26" s="26">
        <f t="shared" si="1"/>
        <v>10.616666666666665</v>
      </c>
      <c r="U26" s="27"/>
      <c r="V26" s="7"/>
      <c r="W26" s="60"/>
      <c r="X26" s="58"/>
      <c r="Y26" s="117"/>
      <c r="Z26" s="3"/>
      <c r="AA26" s="3"/>
      <c r="AB26" s="50"/>
    </row>
    <row r="27" spans="1:28" x14ac:dyDescent="0.25">
      <c r="A27" s="41">
        <v>17</v>
      </c>
      <c r="B27" s="39">
        <v>94.517099999999999</v>
      </c>
      <c r="C27" s="10">
        <v>2.8921000000000001</v>
      </c>
      <c r="D27" s="10">
        <v>0.85580000000000001</v>
      </c>
      <c r="E27" s="10">
        <v>0.1255</v>
      </c>
      <c r="F27" s="10">
        <v>0.14080000000000001</v>
      </c>
      <c r="G27" s="10">
        <v>1.9E-3</v>
      </c>
      <c r="H27" s="10">
        <v>3.2599999999999997E-2</v>
      </c>
      <c r="I27" s="10">
        <v>2.4199999999999999E-2</v>
      </c>
      <c r="J27" s="10">
        <v>3.0499999999999999E-2</v>
      </c>
      <c r="K27" s="10">
        <v>4.1999999999999997E-3</v>
      </c>
      <c r="L27" s="10">
        <v>0.87190000000000001</v>
      </c>
      <c r="M27" s="20">
        <v>0.50329999999999997</v>
      </c>
      <c r="N27" s="109">
        <v>0.71240000000000003</v>
      </c>
      <c r="O27" s="76">
        <f t="shared" si="2"/>
        <v>8235.4066320000002</v>
      </c>
      <c r="P27" s="68">
        <v>34.479999999999997</v>
      </c>
      <c r="Q27" s="53">
        <f t="shared" si="0"/>
        <v>9.5777777777777775</v>
      </c>
      <c r="R27" s="73">
        <f t="shared" si="3"/>
        <v>9128.6902979999995</v>
      </c>
      <c r="S27" s="68">
        <v>38.22</v>
      </c>
      <c r="T27" s="26">
        <f t="shared" si="1"/>
        <v>10.616666666666665</v>
      </c>
      <c r="U27" s="121">
        <f t="shared" si="6"/>
        <v>11868.252770999999</v>
      </c>
      <c r="V27" s="7">
        <v>49.69</v>
      </c>
      <c r="W27" s="122">
        <f t="shared" si="7"/>
        <v>13.802777777777777</v>
      </c>
      <c r="X27" s="58" t="s">
        <v>63</v>
      </c>
      <c r="Y27" s="117"/>
      <c r="Z27" s="3"/>
      <c r="AA27" s="3"/>
      <c r="AB27" s="50"/>
    </row>
    <row r="28" spans="1:28" x14ac:dyDescent="0.25">
      <c r="A28" s="41">
        <v>18</v>
      </c>
      <c r="B28" s="36"/>
      <c r="C28" s="6"/>
      <c r="D28" s="6"/>
      <c r="E28" s="6"/>
      <c r="F28" s="6"/>
      <c r="G28" s="6"/>
      <c r="H28" s="6"/>
      <c r="I28" s="6"/>
      <c r="J28" s="6"/>
      <c r="K28" s="6"/>
      <c r="L28" s="6"/>
      <c r="M28" s="24"/>
      <c r="N28" s="110"/>
      <c r="O28" s="76">
        <f t="shared" si="2"/>
        <v>8235.4066320000002</v>
      </c>
      <c r="P28" s="68">
        <v>34.479999999999997</v>
      </c>
      <c r="Q28" s="53">
        <f t="shared" si="0"/>
        <v>9.5777777777777775</v>
      </c>
      <c r="R28" s="73">
        <f t="shared" si="3"/>
        <v>9128.6902979999995</v>
      </c>
      <c r="S28" s="68">
        <v>38.22</v>
      </c>
      <c r="T28" s="26">
        <f t="shared" si="1"/>
        <v>10.616666666666665</v>
      </c>
      <c r="U28" s="121"/>
      <c r="V28" s="7"/>
      <c r="W28" s="122"/>
      <c r="X28" s="58"/>
      <c r="Y28" s="117"/>
      <c r="Z28" s="3"/>
      <c r="AA28" s="3"/>
      <c r="AB28" s="50"/>
    </row>
    <row r="29" spans="1:28" x14ac:dyDescent="0.25">
      <c r="A29" s="43">
        <v>19</v>
      </c>
      <c r="B29" s="38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2"/>
      <c r="N29" s="111"/>
      <c r="O29" s="76">
        <f t="shared" si="2"/>
        <v>8235.4066320000002</v>
      </c>
      <c r="P29" s="68">
        <v>34.479999999999997</v>
      </c>
      <c r="Q29" s="53">
        <f t="shared" si="0"/>
        <v>9.5777777777777775</v>
      </c>
      <c r="R29" s="73">
        <f t="shared" si="3"/>
        <v>9128.6902979999995</v>
      </c>
      <c r="S29" s="68">
        <v>38.22</v>
      </c>
      <c r="T29" s="26">
        <f t="shared" si="1"/>
        <v>10.616666666666665</v>
      </c>
      <c r="U29" s="121"/>
      <c r="V29" s="150"/>
      <c r="W29" s="122"/>
      <c r="X29" s="151"/>
      <c r="Y29" s="118"/>
      <c r="Z29" s="14"/>
      <c r="AA29" s="14"/>
      <c r="AB29" s="92"/>
    </row>
    <row r="30" spans="1:28" x14ac:dyDescent="0.25">
      <c r="A30" s="41">
        <v>20</v>
      </c>
      <c r="B30" s="36"/>
      <c r="C30" s="6"/>
      <c r="D30" s="6"/>
      <c r="E30" s="6"/>
      <c r="F30" s="6"/>
      <c r="G30" s="6"/>
      <c r="H30" s="6"/>
      <c r="I30" s="6"/>
      <c r="J30" s="6"/>
      <c r="K30" s="6"/>
      <c r="L30" s="6"/>
      <c r="M30" s="24"/>
      <c r="N30" s="110"/>
      <c r="O30" s="76">
        <f t="shared" si="2"/>
        <v>8235.4066320000002</v>
      </c>
      <c r="P30" s="68">
        <v>34.479999999999997</v>
      </c>
      <c r="Q30" s="53">
        <f t="shared" si="0"/>
        <v>9.5777777777777775</v>
      </c>
      <c r="R30" s="73">
        <f t="shared" si="3"/>
        <v>9128.6902979999995</v>
      </c>
      <c r="S30" s="68">
        <v>38.22</v>
      </c>
      <c r="T30" s="26">
        <f t="shared" si="1"/>
        <v>10.616666666666665</v>
      </c>
      <c r="U30" s="121"/>
      <c r="V30" s="7"/>
      <c r="W30" s="122"/>
      <c r="X30" s="58"/>
      <c r="Y30" s="117"/>
      <c r="Z30" s="3"/>
      <c r="AA30" s="3"/>
      <c r="AB30" s="50"/>
    </row>
    <row r="31" spans="1:28" x14ac:dyDescent="0.25">
      <c r="A31" s="43">
        <v>21</v>
      </c>
      <c r="B31" s="152">
        <v>94.8917</v>
      </c>
      <c r="C31" s="153">
        <v>2.7048999999999999</v>
      </c>
      <c r="D31" s="153">
        <v>0.81120000000000003</v>
      </c>
      <c r="E31" s="153">
        <v>0.1205</v>
      </c>
      <c r="F31" s="153">
        <v>0.1323</v>
      </c>
      <c r="G31" s="153">
        <v>1.8E-3</v>
      </c>
      <c r="H31" s="153">
        <v>2.98E-2</v>
      </c>
      <c r="I31" s="153">
        <v>2.1999999999999999E-2</v>
      </c>
      <c r="J31" s="153">
        <v>2.7300000000000001E-2</v>
      </c>
      <c r="K31" s="153">
        <v>4.1000000000000003E-3</v>
      </c>
      <c r="L31" s="153">
        <v>0.81850000000000001</v>
      </c>
      <c r="M31" s="154">
        <v>0.436</v>
      </c>
      <c r="N31" s="155">
        <v>0.70930000000000004</v>
      </c>
      <c r="O31" s="76">
        <f t="shared" si="2"/>
        <v>8223.4643369999994</v>
      </c>
      <c r="P31" s="156">
        <v>34.43</v>
      </c>
      <c r="Q31" s="55">
        <f t="shared" si="0"/>
        <v>9.5638888888888882</v>
      </c>
      <c r="R31" s="73">
        <f t="shared" si="3"/>
        <v>9114.359543999999</v>
      </c>
      <c r="S31" s="156">
        <v>38.159999999999997</v>
      </c>
      <c r="T31" s="30">
        <f t="shared" si="1"/>
        <v>10.6</v>
      </c>
      <c r="U31" s="121">
        <f t="shared" si="6"/>
        <v>11877.806606999999</v>
      </c>
      <c r="V31" s="150">
        <v>49.73</v>
      </c>
      <c r="W31" s="122">
        <f t="shared" si="7"/>
        <v>13.813888888888888</v>
      </c>
      <c r="X31" s="151" t="s">
        <v>64</v>
      </c>
      <c r="Y31" s="118"/>
      <c r="Z31" s="11">
        <v>0</v>
      </c>
      <c r="AA31" s="11">
        <v>0</v>
      </c>
      <c r="AB31" s="93">
        <v>0</v>
      </c>
    </row>
    <row r="32" spans="1:28" x14ac:dyDescent="0.25">
      <c r="A32" s="41">
        <v>22</v>
      </c>
      <c r="B32" s="3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20"/>
      <c r="N32" s="109"/>
      <c r="O32" s="76">
        <f t="shared" si="2"/>
        <v>8223.4643369999994</v>
      </c>
      <c r="P32" s="156">
        <v>34.43</v>
      </c>
      <c r="Q32" s="55">
        <f t="shared" si="0"/>
        <v>9.5638888888888882</v>
      </c>
      <c r="R32" s="73">
        <f t="shared" si="3"/>
        <v>9114.359543999999</v>
      </c>
      <c r="S32" s="156">
        <v>38.159999999999997</v>
      </c>
      <c r="T32" s="30">
        <f t="shared" si="1"/>
        <v>10.6</v>
      </c>
      <c r="U32" s="27"/>
      <c r="V32" s="7"/>
      <c r="W32" s="60"/>
      <c r="X32" s="58"/>
      <c r="Y32" s="117"/>
      <c r="Z32" s="11"/>
      <c r="AA32" s="11"/>
      <c r="AB32" s="93"/>
    </row>
    <row r="33" spans="1:28" x14ac:dyDescent="0.25">
      <c r="A33" s="41">
        <v>23</v>
      </c>
      <c r="B33" s="39">
        <v>94.747299999999996</v>
      </c>
      <c r="C33" s="10">
        <v>2.7671999999999999</v>
      </c>
      <c r="D33" s="10">
        <v>0.81589999999999996</v>
      </c>
      <c r="E33" s="10">
        <v>0.1191</v>
      </c>
      <c r="F33" s="10">
        <v>0.13339999999999999</v>
      </c>
      <c r="G33" s="10">
        <v>1.8E-3</v>
      </c>
      <c r="H33" s="10">
        <v>3.0700000000000002E-2</v>
      </c>
      <c r="I33" s="10">
        <v>2.29E-2</v>
      </c>
      <c r="J33" s="10">
        <v>2.7E-2</v>
      </c>
      <c r="K33" s="10">
        <v>4.1000000000000003E-3</v>
      </c>
      <c r="L33" s="10">
        <v>0.84670000000000001</v>
      </c>
      <c r="M33" s="20">
        <v>0.48380000000000001</v>
      </c>
      <c r="N33" s="109">
        <v>0.71040000000000003</v>
      </c>
      <c r="O33" s="76">
        <f t="shared" si="2"/>
        <v>8221.0758779999996</v>
      </c>
      <c r="P33" s="68">
        <v>34.42</v>
      </c>
      <c r="Q33" s="53">
        <f t="shared" si="0"/>
        <v>9.5611111111111118</v>
      </c>
      <c r="R33" s="73">
        <f t="shared" si="3"/>
        <v>9114.359543999999</v>
      </c>
      <c r="S33" s="68">
        <v>38.159999999999997</v>
      </c>
      <c r="T33" s="26">
        <f t="shared" si="1"/>
        <v>10.6</v>
      </c>
      <c r="U33" s="27">
        <f t="shared" si="6"/>
        <v>11865.864312</v>
      </c>
      <c r="V33" s="28">
        <v>49.68</v>
      </c>
      <c r="W33" s="122">
        <f t="shared" si="7"/>
        <v>13.799999999999999</v>
      </c>
      <c r="X33" s="58" t="s">
        <v>65</v>
      </c>
      <c r="Y33" s="117"/>
      <c r="Z33" s="3"/>
      <c r="AA33" s="3"/>
      <c r="AB33" s="50"/>
    </row>
    <row r="34" spans="1:28" x14ac:dyDescent="0.25">
      <c r="A34" s="41">
        <v>24</v>
      </c>
      <c r="B34" s="36"/>
      <c r="C34" s="6"/>
      <c r="D34" s="6"/>
      <c r="E34" s="6"/>
      <c r="F34" s="6"/>
      <c r="G34" s="6"/>
      <c r="H34" s="6"/>
      <c r="I34" s="6"/>
      <c r="J34" s="6"/>
      <c r="K34" s="6"/>
      <c r="L34" s="6"/>
      <c r="M34" s="24"/>
      <c r="N34" s="110"/>
      <c r="O34" s="76">
        <f t="shared" si="2"/>
        <v>8221.0758779999996</v>
      </c>
      <c r="P34" s="68">
        <v>34.42</v>
      </c>
      <c r="Q34" s="53">
        <f t="shared" si="0"/>
        <v>9.5611111111111118</v>
      </c>
      <c r="R34" s="73">
        <f t="shared" si="3"/>
        <v>9114.359543999999</v>
      </c>
      <c r="S34" s="68">
        <v>38.159999999999997</v>
      </c>
      <c r="T34" s="26">
        <f t="shared" si="1"/>
        <v>10.6</v>
      </c>
      <c r="U34" s="121"/>
      <c r="V34" s="7"/>
      <c r="W34" s="122"/>
      <c r="X34" s="58"/>
      <c r="Y34" s="117"/>
      <c r="Z34" s="3"/>
      <c r="AA34" s="3"/>
      <c r="AB34" s="50"/>
    </row>
    <row r="35" spans="1:28" x14ac:dyDescent="0.25">
      <c r="A35" s="41">
        <v>25</v>
      </c>
      <c r="B35" s="36"/>
      <c r="C35" s="6"/>
      <c r="D35" s="6"/>
      <c r="E35" s="6"/>
      <c r="F35" s="6"/>
      <c r="G35" s="6"/>
      <c r="H35" s="6"/>
      <c r="I35" s="6"/>
      <c r="J35" s="6"/>
      <c r="K35" s="6"/>
      <c r="L35" s="6"/>
      <c r="M35" s="24"/>
      <c r="N35" s="110"/>
      <c r="O35" s="76">
        <f t="shared" si="2"/>
        <v>8221.0758779999996</v>
      </c>
      <c r="P35" s="68">
        <v>34.42</v>
      </c>
      <c r="Q35" s="53">
        <f t="shared" si="0"/>
        <v>9.5611111111111118</v>
      </c>
      <c r="R35" s="73">
        <f t="shared" si="3"/>
        <v>9114.359543999999</v>
      </c>
      <c r="S35" s="68">
        <v>38.159999999999997</v>
      </c>
      <c r="T35" s="26">
        <f t="shared" si="1"/>
        <v>10.6</v>
      </c>
      <c r="U35" s="121"/>
      <c r="V35" s="7"/>
      <c r="W35" s="122"/>
      <c r="X35" s="58"/>
      <c r="Y35" s="117"/>
      <c r="Z35" s="4"/>
      <c r="AA35" s="4"/>
      <c r="AB35" s="51"/>
    </row>
    <row r="36" spans="1:28" x14ac:dyDescent="0.25">
      <c r="A36" s="43">
        <v>26</v>
      </c>
      <c r="B36" s="3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22"/>
      <c r="N36" s="111"/>
      <c r="O36" s="76">
        <f t="shared" si="2"/>
        <v>8221.0758779999996</v>
      </c>
      <c r="P36" s="68">
        <v>34.42</v>
      </c>
      <c r="Q36" s="53">
        <f t="shared" si="0"/>
        <v>9.5611111111111118</v>
      </c>
      <c r="R36" s="73">
        <f t="shared" si="3"/>
        <v>9114.359543999999</v>
      </c>
      <c r="S36" s="68">
        <v>38.159999999999997</v>
      </c>
      <c r="T36" s="26">
        <f t="shared" si="1"/>
        <v>10.6</v>
      </c>
      <c r="U36" s="121"/>
      <c r="V36" s="150"/>
      <c r="W36" s="122"/>
      <c r="X36" s="151"/>
      <c r="Y36" s="118"/>
      <c r="Z36" s="14"/>
      <c r="AA36" s="14"/>
      <c r="AB36" s="92"/>
    </row>
    <row r="37" spans="1:28" x14ac:dyDescent="0.25">
      <c r="A37" s="41">
        <v>27</v>
      </c>
      <c r="B37" s="36"/>
      <c r="C37" s="6"/>
      <c r="D37" s="6"/>
      <c r="E37" s="6"/>
      <c r="F37" s="6"/>
      <c r="G37" s="6"/>
      <c r="H37" s="6"/>
      <c r="I37" s="6"/>
      <c r="J37" s="6"/>
      <c r="K37" s="6"/>
      <c r="L37" s="6"/>
      <c r="M37" s="24"/>
      <c r="N37" s="110"/>
      <c r="O37" s="76">
        <f t="shared" si="2"/>
        <v>8221.0758779999996</v>
      </c>
      <c r="P37" s="68">
        <v>34.42</v>
      </c>
      <c r="Q37" s="53">
        <f t="shared" si="0"/>
        <v>9.5611111111111118</v>
      </c>
      <c r="R37" s="73">
        <f t="shared" si="3"/>
        <v>9114.359543999999</v>
      </c>
      <c r="S37" s="68">
        <v>38.159999999999997</v>
      </c>
      <c r="T37" s="26">
        <f t="shared" si="1"/>
        <v>10.6</v>
      </c>
      <c r="U37" s="121"/>
      <c r="V37" s="7"/>
      <c r="W37" s="122"/>
      <c r="X37" s="58"/>
      <c r="Y37" s="117"/>
      <c r="Z37" s="3"/>
      <c r="AA37" s="3"/>
      <c r="AB37" s="50"/>
    </row>
    <row r="38" spans="1:28" x14ac:dyDescent="0.25">
      <c r="A38" s="43">
        <v>28</v>
      </c>
      <c r="B38" s="152">
        <v>91.911900000000003</v>
      </c>
      <c r="C38" s="153">
        <v>4.0369000000000002</v>
      </c>
      <c r="D38" s="153">
        <v>1.0183</v>
      </c>
      <c r="E38" s="153">
        <v>0.1207</v>
      </c>
      <c r="F38" s="153">
        <v>0.17280000000000001</v>
      </c>
      <c r="G38" s="153">
        <v>2.8999999999999998E-3</v>
      </c>
      <c r="H38" s="153">
        <v>4.4699999999999997E-2</v>
      </c>
      <c r="I38" s="153">
        <v>3.5099999999999999E-2</v>
      </c>
      <c r="J38" s="153">
        <v>4.5600000000000002E-2</v>
      </c>
      <c r="K38" s="153">
        <v>4.1999999999999997E-3</v>
      </c>
      <c r="L38" s="153">
        <v>1.3372999999999999</v>
      </c>
      <c r="M38" s="154">
        <v>1.2695000000000001</v>
      </c>
      <c r="N38" s="155">
        <v>0.73380000000000001</v>
      </c>
      <c r="O38" s="76">
        <f t="shared" si="2"/>
        <v>8244.9604680000011</v>
      </c>
      <c r="P38" s="68">
        <v>34.520000000000003</v>
      </c>
      <c r="Q38" s="53">
        <f t="shared" si="0"/>
        <v>9.5888888888888903</v>
      </c>
      <c r="R38" s="73">
        <f t="shared" si="3"/>
        <v>9133.4672160000009</v>
      </c>
      <c r="S38" s="68">
        <v>38.24</v>
      </c>
      <c r="T38" s="26">
        <f t="shared" si="1"/>
        <v>10.622222222222222</v>
      </c>
      <c r="U38" s="121">
        <f t="shared" si="6"/>
        <v>11703.4491</v>
      </c>
      <c r="V38" s="150">
        <v>49</v>
      </c>
      <c r="W38" s="122">
        <f>V38/3.6</f>
        <v>13.611111111111111</v>
      </c>
      <c r="X38" s="151" t="s">
        <v>66</v>
      </c>
      <c r="Y38" s="118"/>
      <c r="Z38" s="14"/>
      <c r="AA38" s="14"/>
      <c r="AB38" s="92"/>
    </row>
    <row r="39" spans="1:28" x14ac:dyDescent="0.25">
      <c r="A39" s="41">
        <v>29</v>
      </c>
      <c r="B39" s="3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20"/>
      <c r="N39" s="109"/>
      <c r="O39" s="76"/>
      <c r="P39" s="68"/>
      <c r="Q39" s="54"/>
      <c r="R39" s="73"/>
      <c r="S39" s="68"/>
      <c r="T39" s="28"/>
      <c r="U39" s="27"/>
      <c r="V39" s="7"/>
      <c r="W39" s="60"/>
      <c r="X39" s="58"/>
      <c r="Y39" s="117"/>
      <c r="Z39" s="3"/>
      <c r="AA39" s="3"/>
      <c r="AB39" s="50"/>
    </row>
    <row r="40" spans="1:28" x14ac:dyDescent="0.25">
      <c r="A40" s="44">
        <v>30</v>
      </c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113"/>
      <c r="O40" s="76"/>
      <c r="P40" s="70"/>
      <c r="Q40" s="56"/>
      <c r="R40" s="73"/>
      <c r="S40" s="70"/>
      <c r="T40" s="31"/>
      <c r="U40" s="121"/>
      <c r="V40" s="157"/>
      <c r="W40" s="122"/>
      <c r="X40" s="59"/>
      <c r="Y40" s="119"/>
      <c r="Z40" s="18"/>
      <c r="AA40" s="18"/>
      <c r="AB40" s="94"/>
    </row>
    <row r="41" spans="1:28" ht="15.75" thickBot="1" x14ac:dyDescent="0.3">
      <c r="A41" s="42">
        <v>31</v>
      </c>
      <c r="B41" s="37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21"/>
      <c r="N41" s="114"/>
      <c r="O41" s="77"/>
      <c r="P41" s="71"/>
      <c r="Q41" s="57"/>
      <c r="R41" s="74"/>
      <c r="S41" s="71"/>
      <c r="T41" s="29"/>
      <c r="U41" s="121"/>
      <c r="V41" s="158"/>
      <c r="W41" s="122"/>
      <c r="X41" s="159"/>
      <c r="Y41" s="120"/>
      <c r="Z41" s="17"/>
      <c r="AA41" s="17"/>
      <c r="AB41" s="95"/>
    </row>
    <row r="42" spans="1:28" ht="15.75" thickBot="1" x14ac:dyDescent="0.3">
      <c r="A42" s="194" t="s">
        <v>67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6"/>
      <c r="O42" s="172">
        <v>8235.0506806660978</v>
      </c>
      <c r="P42" s="168">
        <v>34.478509702976268</v>
      </c>
      <c r="Q42" s="170">
        <v>9.5773638063822997</v>
      </c>
      <c r="R42" s="172">
        <v>9128.5431252266299</v>
      </c>
      <c r="S42" s="168">
        <v>38.219383817041155</v>
      </c>
      <c r="T42" s="170">
        <v>10.616495504733653</v>
      </c>
      <c r="U42" s="183"/>
      <c r="V42" s="184"/>
      <c r="W42" s="184"/>
      <c r="X42" s="184"/>
      <c r="Y42" s="184"/>
      <c r="Z42" s="184"/>
      <c r="AA42" s="184"/>
      <c r="AB42" s="185"/>
    </row>
    <row r="43" spans="1:28" ht="15.75" thickBot="1" x14ac:dyDescent="0.3">
      <c r="A43" s="96"/>
      <c r="B43" s="1"/>
      <c r="C43" s="1"/>
      <c r="D43" s="1"/>
      <c r="E43" s="1"/>
      <c r="F43" s="1"/>
      <c r="G43" s="1"/>
      <c r="H43" s="174" t="s">
        <v>35</v>
      </c>
      <c r="I43" s="175"/>
      <c r="J43" s="175"/>
      <c r="K43" s="175"/>
      <c r="L43" s="175"/>
      <c r="M43" s="175"/>
      <c r="N43" s="176"/>
      <c r="O43" s="173"/>
      <c r="P43" s="169"/>
      <c r="Q43" s="171"/>
      <c r="R43" s="173"/>
      <c r="S43" s="169"/>
      <c r="T43" s="171"/>
      <c r="U43" s="180"/>
      <c r="V43" s="181"/>
      <c r="W43" s="181"/>
      <c r="X43" s="181"/>
      <c r="Y43" s="181"/>
      <c r="Z43" s="181"/>
      <c r="AA43" s="181"/>
      <c r="AB43" s="182"/>
    </row>
    <row r="44" spans="1:28" x14ac:dyDescent="0.25">
      <c r="A44" s="90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178"/>
      <c r="V44" s="178"/>
      <c r="W44" s="178"/>
      <c r="X44" s="178"/>
      <c r="Y44" s="178"/>
      <c r="Z44" s="178"/>
      <c r="AA44" s="178"/>
      <c r="AB44" s="179"/>
    </row>
    <row r="45" spans="1:28" x14ac:dyDescent="0.25">
      <c r="A45" s="90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101"/>
      <c r="V45" s="101"/>
      <c r="W45" s="101"/>
      <c r="X45" s="101"/>
      <c r="Y45" s="101"/>
      <c r="Z45" s="101"/>
      <c r="AA45" s="101"/>
      <c r="AB45" s="102"/>
    </row>
    <row r="46" spans="1:28" x14ac:dyDescent="0.25">
      <c r="A46" s="90"/>
      <c r="B46" s="177" t="s">
        <v>56</v>
      </c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91"/>
    </row>
    <row r="47" spans="1:28" x14ac:dyDescent="0.25">
      <c r="A47" s="90"/>
      <c r="B47" s="160" t="s">
        <v>36</v>
      </c>
      <c r="C47" s="161"/>
      <c r="D47" s="161"/>
      <c r="E47" s="161"/>
      <c r="F47" s="161"/>
      <c r="G47" s="161"/>
      <c r="H47" s="161"/>
      <c r="I47" s="84"/>
      <c r="J47" s="84"/>
      <c r="K47" s="84"/>
      <c r="L47" s="84"/>
      <c r="M47" s="84"/>
      <c r="N47" s="84"/>
      <c r="O47" s="97" t="s">
        <v>37</v>
      </c>
      <c r="P47" s="84"/>
      <c r="Q47" s="84"/>
      <c r="R47" s="97" t="s">
        <v>38</v>
      </c>
      <c r="S47" s="84"/>
      <c r="T47" s="84"/>
      <c r="U47" s="84"/>
      <c r="V47" s="97" t="s">
        <v>39</v>
      </c>
      <c r="W47" s="84"/>
      <c r="X47" s="84"/>
      <c r="Y47" s="84"/>
      <c r="Z47" s="84"/>
      <c r="AA47" s="84"/>
      <c r="AB47" s="91"/>
    </row>
    <row r="48" spans="1:28" x14ac:dyDescent="0.25">
      <c r="A48" s="90"/>
      <c r="B48" s="177" t="s">
        <v>57</v>
      </c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91"/>
    </row>
    <row r="49" spans="1:28" x14ac:dyDescent="0.25">
      <c r="A49" s="90"/>
      <c r="B49" s="160" t="s">
        <v>40</v>
      </c>
      <c r="C49" s="161"/>
      <c r="D49" s="161"/>
      <c r="E49" s="161"/>
      <c r="F49" s="161"/>
      <c r="G49" s="161"/>
      <c r="H49" s="84"/>
      <c r="I49" s="84"/>
      <c r="J49" s="84"/>
      <c r="K49" s="84"/>
      <c r="L49" s="84"/>
      <c r="M49" s="84"/>
      <c r="N49" s="84"/>
      <c r="O49" s="97" t="s">
        <v>37</v>
      </c>
      <c r="P49" s="84"/>
      <c r="Q49" s="84"/>
      <c r="R49" s="97" t="s">
        <v>38</v>
      </c>
      <c r="S49" s="84"/>
      <c r="T49" s="84"/>
      <c r="U49" s="84"/>
      <c r="V49" s="97" t="s">
        <v>39</v>
      </c>
      <c r="W49" s="84"/>
      <c r="X49" s="84"/>
      <c r="Y49" s="84"/>
      <c r="Z49" s="84"/>
      <c r="AA49" s="84"/>
      <c r="AB49" s="91"/>
    </row>
    <row r="50" spans="1:28" x14ac:dyDescent="0.25">
      <c r="A50" s="90"/>
      <c r="B50" s="165" t="s">
        <v>58</v>
      </c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91"/>
    </row>
    <row r="51" spans="1:28" x14ac:dyDescent="0.25">
      <c r="A51" s="90"/>
      <c r="B51" s="160" t="s">
        <v>41</v>
      </c>
      <c r="C51" s="161"/>
      <c r="D51" s="161"/>
      <c r="E51" s="161"/>
      <c r="F51" s="161"/>
      <c r="G51" s="161"/>
      <c r="H51" s="84"/>
      <c r="I51" s="84"/>
      <c r="J51" s="84"/>
      <c r="K51" s="84"/>
      <c r="L51" s="84"/>
      <c r="M51" s="84"/>
      <c r="N51" s="84"/>
      <c r="O51" s="97" t="s">
        <v>37</v>
      </c>
      <c r="P51" s="84"/>
      <c r="Q51" s="84"/>
      <c r="R51" s="97" t="s">
        <v>38</v>
      </c>
      <c r="S51" s="84"/>
      <c r="T51" s="84"/>
      <c r="U51" s="84"/>
      <c r="V51" s="97" t="s">
        <v>39</v>
      </c>
      <c r="W51" s="84"/>
      <c r="X51" s="84"/>
      <c r="Y51" s="84"/>
      <c r="Z51" s="84"/>
      <c r="AA51" s="84"/>
      <c r="AB51" s="91"/>
    </row>
    <row r="52" spans="1:28" ht="15.75" thickBot="1" x14ac:dyDescent="0.3">
      <c r="A52" s="98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100"/>
    </row>
  </sheetData>
  <mergeCells count="49">
    <mergeCell ref="AA5:AB5"/>
    <mergeCell ref="H9:H10"/>
    <mergeCell ref="B7:M8"/>
    <mergeCell ref="G9:G10"/>
    <mergeCell ref="N7:W7"/>
    <mergeCell ref="B9:B10"/>
    <mergeCell ref="C9:C10"/>
    <mergeCell ref="F9:F10"/>
    <mergeCell ref="B47:H47"/>
    <mergeCell ref="G1:Y1"/>
    <mergeCell ref="G2:Y2"/>
    <mergeCell ref="Z7:Z10"/>
    <mergeCell ref="N8:N10"/>
    <mergeCell ref="A42:N42"/>
    <mergeCell ref="D9:D10"/>
    <mergeCell ref="Z1:AB1"/>
    <mergeCell ref="X5:Y5"/>
    <mergeCell ref="M9:M10"/>
    <mergeCell ref="V5:W5"/>
    <mergeCell ref="O9:Q9"/>
    <mergeCell ref="R9:T9"/>
    <mergeCell ref="U9:W9"/>
    <mergeCell ref="O8:W8"/>
    <mergeCell ref="G3:Y3"/>
    <mergeCell ref="B46:AA46"/>
    <mergeCell ref="E9:E10"/>
    <mergeCell ref="U43:AB43"/>
    <mergeCell ref="U42:AB42"/>
    <mergeCell ref="AB7:AB10"/>
    <mergeCell ref="I9:I10"/>
    <mergeCell ref="AA7:AA10"/>
    <mergeCell ref="Y7:Y10"/>
    <mergeCell ref="X7:X10"/>
    <mergeCell ref="B49:G49"/>
    <mergeCell ref="B51:G51"/>
    <mergeCell ref="A7:A10"/>
    <mergeCell ref="B50:AA50"/>
    <mergeCell ref="L9:L10"/>
    <mergeCell ref="S42:S43"/>
    <mergeCell ref="T42:T43"/>
    <mergeCell ref="O42:O43"/>
    <mergeCell ref="H43:N43"/>
    <mergeCell ref="P42:P43"/>
    <mergeCell ref="Q42:Q43"/>
    <mergeCell ref="R42:R43"/>
    <mergeCell ref="J9:J10"/>
    <mergeCell ref="K9:K10"/>
    <mergeCell ref="B48:AA48"/>
    <mergeCell ref="U44:AB44"/>
  </mergeCells>
  <pageMargins left="0.25" right="0.25" top="0.75" bottom="0.75" header="0.3" footer="0.3"/>
  <pageSetup paperSize="9" scale="54" orientation="landscape" r:id="rId1"/>
  <ignoredErrors>
    <ignoredError sqref="O11:T41 W12 W18 W25 W27 W31 W33 W3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opLeftCell="A4" workbookViewId="0">
      <selection activeCell="A9" sqref="A9:B9"/>
    </sheetView>
  </sheetViews>
  <sheetFormatPr defaultRowHeight="15" x14ac:dyDescent="0.25"/>
  <cols>
    <col min="1" max="1" width="32.5703125" customWidth="1"/>
    <col min="2" max="2" width="26.140625" customWidth="1"/>
    <col min="3" max="3" width="16.140625" customWidth="1"/>
    <col min="4" max="4" width="19.140625" customWidth="1"/>
    <col min="5" max="5" width="17" customWidth="1"/>
  </cols>
  <sheetData>
    <row r="1" spans="1:6" x14ac:dyDescent="0.25">
      <c r="A1" s="222"/>
      <c r="B1" s="222"/>
      <c r="C1" s="123"/>
      <c r="D1" s="123"/>
      <c r="E1" s="123"/>
      <c r="F1" s="123"/>
    </row>
    <row r="2" spans="1:6" ht="18" x14ac:dyDescent="0.25">
      <c r="A2" s="231" t="s">
        <v>71</v>
      </c>
      <c r="B2" s="239"/>
      <c r="C2" s="239"/>
      <c r="D2" s="239"/>
      <c r="E2" s="239"/>
      <c r="F2" s="137"/>
    </row>
    <row r="3" spans="1:6" ht="15.75" thickBot="1" x14ac:dyDescent="0.3">
      <c r="A3" s="123"/>
      <c r="B3" s="123"/>
      <c r="C3" s="123"/>
      <c r="D3" s="123"/>
      <c r="E3" s="123"/>
      <c r="F3" s="123"/>
    </row>
    <row r="4" spans="1:6" ht="15.75" thickBot="1" x14ac:dyDescent="0.3">
      <c r="A4" s="228" t="s">
        <v>42</v>
      </c>
      <c r="B4" s="228" t="s">
        <v>43</v>
      </c>
      <c r="C4" s="225" t="s">
        <v>44</v>
      </c>
      <c r="D4" s="226"/>
      <c r="E4" s="227"/>
      <c r="F4" s="123"/>
    </row>
    <row r="5" spans="1:6" ht="15.75" thickBot="1" x14ac:dyDescent="0.3">
      <c r="A5" s="229"/>
      <c r="B5" s="229"/>
      <c r="C5" s="133" t="s">
        <v>45</v>
      </c>
      <c r="D5" s="138" t="s">
        <v>46</v>
      </c>
      <c r="E5" s="133" t="s">
        <v>47</v>
      </c>
      <c r="F5" s="123"/>
    </row>
    <row r="6" spans="1:6" ht="15.75" thickBot="1" x14ac:dyDescent="0.3">
      <c r="A6" s="230" t="s">
        <v>48</v>
      </c>
      <c r="B6" s="134" t="s">
        <v>49</v>
      </c>
      <c r="C6" s="124">
        <f>'[1] розрахунок'!C40</f>
        <v>38.218747817073435</v>
      </c>
      <c r="D6" s="126">
        <f>'[1] розрахунок'!C41</f>
        <v>9128.3912192419393</v>
      </c>
      <c r="E6" s="128">
        <f>'[1] розрахунок'!C42</f>
        <v>10.616318838075953</v>
      </c>
      <c r="F6" s="123"/>
    </row>
    <row r="7" spans="1:6" ht="15.75" thickBot="1" x14ac:dyDescent="0.3">
      <c r="A7" s="230"/>
      <c r="B7" s="135" t="s">
        <v>50</v>
      </c>
      <c r="C7" s="125">
        <f>'[1] розрахунок'!D40</f>
        <v>38.226659632640335</v>
      </c>
      <c r="D7" s="127">
        <f>'[1] розрахунок'!D41</f>
        <v>9130.28092395165</v>
      </c>
      <c r="E7" s="128">
        <f>'[1] розрахунок'!D42</f>
        <v>10.618516564622315</v>
      </c>
      <c r="F7" s="123"/>
    </row>
    <row r="8" spans="1:6" ht="15.75" thickBot="1" x14ac:dyDescent="0.3">
      <c r="A8" s="230"/>
      <c r="B8" s="135" t="s">
        <v>51</v>
      </c>
      <c r="C8" s="124">
        <f>'[1] розрахунок'!E40</f>
        <v>38.218999384867736</v>
      </c>
      <c r="D8" s="126">
        <f>'[1] розрахунок'!E41</f>
        <v>9128.4513051781814</v>
      </c>
      <c r="E8" s="128">
        <f>'[1] розрахунок'!E42</f>
        <v>10.616388718018815</v>
      </c>
      <c r="F8" s="123"/>
    </row>
    <row r="9" spans="1:6" ht="46.5" customHeight="1" thickBot="1" x14ac:dyDescent="0.3">
      <c r="A9" s="223" t="s">
        <v>72</v>
      </c>
      <c r="B9" s="224"/>
      <c r="C9" s="136">
        <f>'[1] розрахунок'!F40</f>
        <v>38.219383817041155</v>
      </c>
      <c r="D9" s="131">
        <f>'[1] розрахунок'!F41</f>
        <v>9128.5431252266299</v>
      </c>
      <c r="E9" s="132">
        <f>'[1] розрахунок'!F42</f>
        <v>10.616495504733654</v>
      </c>
      <c r="F9" s="123"/>
    </row>
    <row r="10" spans="1:6" x14ac:dyDescent="0.25">
      <c r="A10" s="123"/>
      <c r="B10" s="123"/>
      <c r="C10" s="123"/>
      <c r="D10" s="123"/>
      <c r="E10" s="123"/>
      <c r="F10" s="123"/>
    </row>
    <row r="11" spans="1:6" x14ac:dyDescent="0.25">
      <c r="A11" s="123"/>
      <c r="B11" s="123"/>
      <c r="C11" s="123"/>
      <c r="D11" s="123"/>
      <c r="E11" s="123"/>
      <c r="F11" s="123"/>
    </row>
    <row r="12" spans="1:6" x14ac:dyDescent="0.25">
      <c r="A12" s="123"/>
      <c r="B12" s="123"/>
      <c r="C12" s="123"/>
      <c r="D12" s="123"/>
      <c r="E12" s="123"/>
      <c r="F12" s="123"/>
    </row>
    <row r="13" spans="1:6" ht="15.75" x14ac:dyDescent="0.25">
      <c r="A13" s="141" t="s">
        <v>55</v>
      </c>
      <c r="B13" s="141"/>
      <c r="C13" s="141"/>
      <c r="D13" s="141"/>
      <c r="E13" s="139"/>
      <c r="F13" s="123"/>
    </row>
    <row r="14" spans="1:6" x14ac:dyDescent="0.25">
      <c r="A14" s="130" t="s">
        <v>36</v>
      </c>
      <c r="B14" s="123"/>
      <c r="C14" s="129"/>
      <c r="D14" s="130" t="s">
        <v>37</v>
      </c>
      <c r="E14" s="130" t="s">
        <v>38</v>
      </c>
      <c r="F14" s="143" t="s">
        <v>39</v>
      </c>
    </row>
    <row r="15" spans="1:6" ht="15.75" x14ac:dyDescent="0.25">
      <c r="A15" s="141" t="s">
        <v>52</v>
      </c>
      <c r="B15" s="141"/>
      <c r="C15" s="141"/>
      <c r="D15" s="139"/>
      <c r="E15" s="139"/>
      <c r="F15" s="139"/>
    </row>
    <row r="16" spans="1:6" x14ac:dyDescent="0.25">
      <c r="A16" s="130" t="s">
        <v>40</v>
      </c>
      <c r="B16" s="123"/>
      <c r="C16" s="129"/>
      <c r="D16" s="130" t="s">
        <v>37</v>
      </c>
      <c r="E16" s="130" t="s">
        <v>38</v>
      </c>
      <c r="F16" s="130" t="s">
        <v>39</v>
      </c>
    </row>
    <row r="17" spans="1:6" ht="15.75" x14ac:dyDescent="0.25">
      <c r="A17" s="142" t="s">
        <v>53</v>
      </c>
      <c r="B17" s="142"/>
      <c r="C17" s="142"/>
      <c r="D17" s="142" t="s">
        <v>54</v>
      </c>
      <c r="E17" s="140"/>
      <c r="F17" s="140"/>
    </row>
    <row r="18" spans="1:6" x14ac:dyDescent="0.25">
      <c r="A18" s="130" t="s">
        <v>41</v>
      </c>
      <c r="B18" s="123"/>
      <c r="C18" s="129"/>
      <c r="D18" s="130" t="s">
        <v>37</v>
      </c>
      <c r="E18" s="130" t="s">
        <v>38</v>
      </c>
      <c r="F18" s="130" t="s">
        <v>39</v>
      </c>
    </row>
    <row r="19" spans="1:6" x14ac:dyDescent="0.25">
      <c r="A19" s="129"/>
      <c r="B19" s="129"/>
      <c r="C19" s="129"/>
      <c r="D19" s="129"/>
      <c r="E19" s="129"/>
      <c r="F19" s="129"/>
    </row>
  </sheetData>
  <mergeCells count="7">
    <mergeCell ref="A1:B1"/>
    <mergeCell ref="A9:B9"/>
    <mergeCell ref="C4:E4"/>
    <mergeCell ref="B4:B5"/>
    <mergeCell ref="A4:A5"/>
    <mergeCell ref="A6:A8"/>
    <mergeCell ref="A2:E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Паспорт</vt:lpstr>
      <vt:lpstr>Додаток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Горобец Мария Петровна</dc:creator>
  <cp:lastModifiedBy>Павлив Лариса Федоровна</cp:lastModifiedBy>
  <cp:lastPrinted>2017-03-01T10:01:11Z</cp:lastPrinted>
  <dcterms:created xsi:type="dcterms:W3CDTF">2017-02-24T10:59:33Z</dcterms:created>
  <dcterms:modified xsi:type="dcterms:W3CDTF">2017-03-02T14:15:00Z</dcterms:modified>
</cp:coreProperties>
</file>