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аспорт" sheetId="1" r:id="rId1"/>
    <sheet name="додаток" sheetId="3" r:id="rId2"/>
  </sheets>
  <calcPr calcId="152511" calcMode="manual"/>
</workbook>
</file>

<file path=xl/calcChain.xml><?xml version="1.0" encoding="utf-8"?>
<calcChain xmlns="http://schemas.openxmlformats.org/spreadsheetml/2006/main">
  <c r="AC41" i="1" l="1"/>
  <c r="AD41" i="1" s="1"/>
  <c r="T41" i="1"/>
  <c r="Q41" i="1"/>
  <c r="AC40" i="1"/>
  <c r="T40" i="1"/>
  <c r="Q40" i="1"/>
  <c r="AC39" i="1"/>
  <c r="AD39" i="1" s="1"/>
  <c r="T39" i="1"/>
  <c r="Q39" i="1"/>
  <c r="AC38" i="1"/>
  <c r="AD38" i="1" s="1"/>
  <c r="T38" i="1"/>
  <c r="Q38" i="1"/>
  <c r="AC37" i="1"/>
  <c r="AD37" i="1" s="1"/>
  <c r="T37" i="1"/>
  <c r="Q37" i="1"/>
  <c r="AC36" i="1"/>
  <c r="AD36" i="1" s="1"/>
  <c r="T36" i="1"/>
  <c r="Q36" i="1"/>
  <c r="AC35" i="1"/>
  <c r="AD35" i="1" s="1"/>
  <c r="T35" i="1"/>
  <c r="Q35" i="1"/>
  <c r="AC34" i="1"/>
  <c r="AD34" i="1" s="1"/>
  <c r="T34" i="1"/>
  <c r="Q34" i="1"/>
  <c r="AC33" i="1"/>
  <c r="AD33" i="1" s="1"/>
  <c r="T33" i="1"/>
  <c r="Q33" i="1"/>
  <c r="AC32" i="1"/>
  <c r="AD32" i="1" s="1"/>
  <c r="T32" i="1"/>
  <c r="Q32" i="1"/>
  <c r="AC31" i="1"/>
  <c r="AD31" i="1" s="1"/>
  <c r="T31" i="1"/>
  <c r="Q31" i="1"/>
  <c r="AC30" i="1"/>
  <c r="AD30" i="1" s="1"/>
  <c r="T30" i="1"/>
  <c r="Q30" i="1"/>
  <c r="AC29" i="1"/>
  <c r="AD29" i="1" s="1"/>
  <c r="T29" i="1"/>
  <c r="Q29" i="1"/>
  <c r="AC28" i="1"/>
  <c r="AD28" i="1" s="1"/>
  <c r="T28" i="1"/>
  <c r="Q28" i="1"/>
  <c r="AC27" i="1"/>
  <c r="AD27" i="1" s="1"/>
  <c r="T27" i="1"/>
  <c r="Q27" i="1"/>
  <c r="AC26" i="1"/>
  <c r="AD26" i="1" s="1"/>
  <c r="T26" i="1"/>
  <c r="Q26" i="1"/>
  <c r="AC25" i="1"/>
  <c r="AD25" i="1" s="1"/>
  <c r="T25" i="1"/>
  <c r="Q25" i="1"/>
  <c r="AC24" i="1"/>
  <c r="AD24" i="1" s="1"/>
  <c r="T24" i="1"/>
  <c r="Q24" i="1"/>
  <c r="AC23" i="1"/>
  <c r="AD23" i="1" s="1"/>
  <c r="T23" i="1"/>
  <c r="Q23" i="1"/>
  <c r="AC22" i="1"/>
  <c r="AD22" i="1" s="1"/>
  <c r="T22" i="1"/>
  <c r="Q22" i="1"/>
  <c r="AC21" i="1"/>
  <c r="AD21" i="1" s="1"/>
  <c r="T21" i="1"/>
  <c r="Q21" i="1"/>
  <c r="AC20" i="1"/>
  <c r="AD20" i="1" s="1"/>
  <c r="T20" i="1"/>
  <c r="Q20" i="1"/>
  <c r="AC19" i="1"/>
  <c r="AD19" i="1" s="1"/>
  <c r="T19" i="1"/>
  <c r="Q19" i="1"/>
  <c r="AC18" i="1"/>
  <c r="AD18" i="1" s="1"/>
  <c r="T18" i="1"/>
  <c r="Q18" i="1"/>
  <c r="AC17" i="1"/>
  <c r="AD17" i="1" s="1"/>
  <c r="T17" i="1"/>
  <c r="Q17" i="1"/>
  <c r="AC16" i="1"/>
  <c r="AD16" i="1" s="1"/>
  <c r="T16" i="1"/>
  <c r="Q16" i="1"/>
  <c r="AC15" i="1"/>
  <c r="AD15" i="1" s="1"/>
  <c r="T15" i="1"/>
  <c r="Q15" i="1"/>
  <c r="AC14" i="1"/>
  <c r="AD14" i="1" s="1"/>
  <c r="T14" i="1"/>
  <c r="Q14" i="1"/>
  <c r="AC13" i="1"/>
  <c r="AD13" i="1" s="1"/>
  <c r="T13" i="1"/>
  <c r="Q13" i="1"/>
  <c r="AC12" i="1"/>
  <c r="T12" i="1"/>
  <c r="Q12" i="1"/>
  <c r="AC11" i="1"/>
  <c r="T11" i="1"/>
  <c r="Q11" i="1"/>
</calcChain>
</file>

<file path=xl/sharedStrings.xml><?xml version="1.0" encoding="utf-8"?>
<sst xmlns="http://schemas.openxmlformats.org/spreadsheetml/2006/main" count="94" uniqueCount="69">
  <si>
    <t>ПАТ "УКРТРАНСГАЗ"</t>
  </si>
  <si>
    <t>ПАСПОРТ ФІЗИКО-ХІМІЧНИХ ПОКАЗНИКІВ ПРИРОДНОГО ГАЗУ  № 621</t>
  </si>
  <si>
    <t>Філія "УМГ "ХАРКІВТРАНСГАЗ"</t>
  </si>
  <si>
    <t>переданого Кегичівським ПМ Харківського ЛВУМГ та прийнятого  ПАТ "ХАРКІВГАЗ"</t>
  </si>
  <si>
    <t>Кегичівський п/м Харківського  ЛВУМГ</t>
  </si>
  <si>
    <t>Маршрут № 621</t>
  </si>
  <si>
    <t>Вимірювальна хіміко-аналітична лабораторія</t>
  </si>
  <si>
    <r>
      <t xml:space="preserve">Свідоцтво </t>
    </r>
    <r>
      <rPr>
        <b/>
        <sz val="12"/>
        <rFont val="Arial"/>
        <family val="2"/>
        <charset val="204"/>
      </rPr>
      <t>№ 100-272/2014</t>
    </r>
    <r>
      <rPr>
        <sz val="12"/>
        <rFont val="Arial"/>
        <family val="2"/>
        <charset val="204"/>
      </rPr>
      <t xml:space="preserve"> чинне до </t>
    </r>
    <r>
      <rPr>
        <b/>
        <sz val="12"/>
        <rFont val="Arial"/>
        <family val="2"/>
        <charset val="204"/>
      </rPr>
      <t>16.12.2017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</si>
  <si>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"ШДК", "ШПК", "ЄДК"</t>
    </r>
  </si>
  <si>
    <t>за період з</t>
  </si>
  <si>
    <t>01.05.2017 р.</t>
  </si>
  <si>
    <t xml:space="preserve"> по</t>
  </si>
  <si>
    <t>31.05.2017 р.</t>
  </si>
  <si>
    <t>Число місяця</t>
  </si>
  <si>
    <t xml:space="preserve">Компонентний склад, мол. % </t>
  </si>
  <si>
    <t>Фізико-хімічні показники газу обчислені на основі компонентного складу, 101,325 кПа</t>
  </si>
  <si>
    <r>
      <t xml:space="preserve">Температура точки роси за вологою (Р = 3.92 МПа), </t>
    </r>
    <r>
      <rPr>
        <b/>
        <sz val="12"/>
        <rFont val="Calibri"/>
        <family val="2"/>
        <charset val="204"/>
      </rPr>
      <t>°</t>
    </r>
    <r>
      <rPr>
        <b/>
        <sz val="12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</si>
  <si>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2"/>
        <rFont val="Calibri"/>
        <family val="2"/>
        <charset val="204"/>
      </rPr>
      <t>°</t>
    </r>
    <r>
      <rPr>
        <b/>
        <sz val="12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</si>
  <si>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</si>
  <si>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</si>
  <si>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</si>
  <si>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 xml:space="preserve">,при 20 </t>
    </r>
    <r>
      <rPr>
        <b/>
        <sz val="12"/>
        <color theme="1"/>
        <rFont val="Calibri"/>
        <family val="2"/>
        <charset val="204"/>
      </rPr>
      <t>°</t>
    </r>
    <r>
      <rPr>
        <b/>
        <sz val="12"/>
        <color theme="1"/>
        <rFont val="Times New Roman"/>
        <family val="1"/>
        <charset val="204"/>
      </rPr>
      <t>С,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</si>
  <si>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2"/>
        <color theme="1"/>
        <rFont val="Calibri"/>
        <family val="2"/>
        <charset val="204"/>
      </rPr>
      <t>°</t>
    </r>
    <r>
      <rPr>
        <b/>
        <sz val="12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</si>
  <si>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</si>
  <si>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</si>
  <si>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</si>
  <si>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</si>
  <si>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</si>
  <si>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</si>
  <si>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</si>
  <si>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</si>
  <si>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</si>
  <si>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</si>
  <si>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</si>
  <si>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</si>
  <si>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</si>
  <si>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</si>
  <si>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</si>
  <si>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r>
      <t xml:space="preserve"> ккал/м</t>
    </r>
    <r>
      <rPr>
        <b/>
        <sz val="12"/>
        <color theme="1"/>
        <rFont val="Calibri"/>
        <family val="2"/>
        <charset val="204"/>
      </rPr>
      <t>³</t>
    </r>
  </si>
  <si>
    <r>
      <t xml:space="preserve"> МДж/м</t>
    </r>
    <r>
      <rPr>
        <b/>
        <sz val="12"/>
        <color theme="1"/>
        <rFont val="Calibri"/>
        <family val="2"/>
        <charset val="204"/>
      </rPr>
      <t>³</t>
    </r>
  </si>
  <si>
    <r>
      <t>кВт⋅год/м</t>
    </r>
    <r>
      <rPr>
        <b/>
        <sz val="12"/>
        <color theme="1"/>
        <rFont val="Calibri"/>
        <family val="2"/>
        <charset val="204"/>
      </rPr>
      <t>³</t>
    </r>
  </si>
  <si>
    <t xml:space="preserve">  </t>
  </si>
  <si>
    <t>відсут.</t>
  </si>
  <si>
    <t>Рівень одоризації відповідає чинним нормативним документам</t>
  </si>
  <si>
    <t>Середньозважене значення теплоти згоряння:</t>
  </si>
  <si>
    <t xml:space="preserve">Заступник начальника Харківського ЛВУМГ                                                                                                       Панасюк А.М.                                                                                          31.05.2017                                                                                                                                                                                         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</si>
  <si>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</si>
  <si>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</si>
  <si>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</si>
  <si>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</si>
  <si>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Завідувач лабораторією                                                                                                                                         Гусєва С.В.                                                                                                     31.05.2017                                                                                                     </t>
  </si>
  <si>
    <t>Лабораторія, де здійснювалось вимірювання газу</t>
  </si>
  <si>
    <t>Інженер з метрології дільниці служби ГВ та М                                                                                                      Саєнко А.М.                                                                                             31.05.2017</t>
  </si>
  <si>
    <t>Підрозділу, відповідального за облік газу за маршрутом</t>
  </si>
  <si>
    <t>ГРС Коханівка</t>
  </si>
  <si>
    <t>ГРС Сахновщина</t>
  </si>
  <si>
    <t>Додаток до Паспорту фізико-хімічних показників природного газу № 621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</si>
  <si>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</si>
  <si>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</si>
  <si>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</si>
  <si>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</si>
  <si>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</si>
  <si>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</si>
  <si>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 xml:space="preserve">Харківська </t>
  </si>
  <si>
    <t>Середньозважене значення вищої теплоти згоряння по маршруту №621</t>
  </si>
  <si>
    <t xml:space="preserve">Заступник начальника Харківського ЛВУМГ                            Панасюк А.М.                                                                         </t>
  </si>
  <si>
    <t xml:space="preserve">Завідувач лабораторією                                                                  Гусєва С.В.                                                                                                   </t>
  </si>
  <si>
    <t>Інженер з метрології дільниці служби ГВ та М</t>
  </si>
  <si>
    <t xml:space="preserve">              Саєнко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</si>
</sst>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\р/"/>
    <numFmt numFmtId="165" formatCode="0.0000"/>
    <numFmt numFmtId="166" formatCode="0.000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0" borderId="1" xfId="0" applyFont="1" applyBorder="1"/>
    <xf numFmtId="0" fontId="3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4" xfId="0" applyFont="1" applyBorder="1"/>
    <xf numFmtId="0" fontId="3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4" xfId="0" applyFont="1" applyBorder="1"/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5" fillId="2" borderId="24" xfId="0" applyFont="1" applyFill="1" applyBorder="1" applyAlignment="1" applyProtection="1">
      <alignment horizontal="center" vertical="center" textRotation="90" wrapText="1"/>
      <protection locked="0"/>
    </xf>
    <xf numFmtId="0" fontId="5" fillId="2" borderId="25" xfId="0" applyFont="1" applyFill="1" applyBorder="1" applyAlignment="1" applyProtection="1">
      <alignment horizontal="center" vertical="center" textRotation="90" wrapText="1"/>
      <protection locked="0"/>
    </xf>
    <xf numFmtId="0" fontId="5" fillId="2" borderId="26" xfId="0" applyFont="1" applyFill="1" applyBorder="1" applyAlignment="1" applyProtection="1">
      <alignment horizontal="center" vertical="center" textRotation="90" wrapText="1"/>
      <protection locked="0"/>
    </xf>
    <xf numFmtId="0" fontId="5" fillId="2" borderId="27" xfId="0" applyFont="1" applyFill="1" applyBorder="1" applyAlignment="1" applyProtection="1">
      <alignment horizontal="center" vertical="center" textRotation="90" wrapText="1"/>
      <protection locked="0"/>
    </xf>
    <xf numFmtId="0" fontId="5" fillId="2" borderId="28" xfId="0" applyFont="1" applyFill="1" applyBorder="1" applyAlignment="1" applyProtection="1">
      <alignment horizontal="center" vertical="center" textRotation="90" wrapText="1"/>
      <protection locked="0"/>
    </xf>
    <xf numFmtId="0" fontId="5" fillId="2" borderId="29" xfId="0" applyFont="1" applyFill="1" applyBorder="1" applyAlignment="1" applyProtection="1">
      <alignment horizontal="center" vertical="center" textRotation="90" wrapText="1"/>
      <protection locked="0"/>
    </xf>
    <xf numFmtId="0" fontId="5" fillId="2" borderId="30" xfId="0" applyFont="1" applyFill="1" applyBorder="1" applyAlignment="1" applyProtection="1">
      <alignment horizontal="center" vertical="center" textRotation="90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5" fontId="5" fillId="0" borderId="18" xfId="0" applyNumberFormat="1" applyFont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1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locked="0"/>
    </xf>
    <xf numFmtId="2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166" fontId="14" fillId="2" borderId="0" xfId="0" applyNumberFormat="1" applyFont="1" applyFill="1"/>
    <xf numFmtId="0" fontId="15" fillId="2" borderId="0" xfId="0" applyFont="1" applyFill="1" applyAlignment="1">
      <alignment horizontal="center"/>
    </xf>
    <xf numFmtId="2" fontId="14" fillId="2" borderId="0" xfId="0" applyNumberFormat="1" applyFont="1" applyFill="1" applyProtection="1"/>
    <xf numFmtId="0" fontId="14" fillId="2" borderId="0" xfId="0" applyFont="1" applyFill="1" applyProtection="1"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167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0" xfId="0" applyNumberFormat="1" applyFill="1"/>
    <xf numFmtId="0" fontId="16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4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67" fontId="6" fillId="0" borderId="18" xfId="0" applyNumberFormat="1" applyFont="1" applyBorder="1" applyAlignment="1" applyProtection="1">
      <alignment horizontal="center" vertical="center" wrapText="1"/>
      <protection locked="0"/>
    </xf>
    <xf numFmtId="165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165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/>
      <protection locked="0"/>
    </xf>
    <xf numFmtId="165" fontId="17" fillId="2" borderId="19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0" xfId="0" applyNumberFormat="1" applyFont="1" applyFill="1" applyBorder="1" applyAlignment="1" applyProtection="1">
      <alignment horizontal="center"/>
      <protection locked="0"/>
    </xf>
    <xf numFmtId="2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67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4" fillId="0" borderId="38" xfId="0" applyFont="1" applyBorder="1" applyAlignment="1" applyProtection="1">
      <protection locked="0"/>
    </xf>
    <xf numFmtId="0" fontId="18" fillId="0" borderId="19" xfId="0" applyFont="1" applyBorder="1" applyAlignment="1">
      <alignment horizontal="center" vertical="top" wrapText="1"/>
    </xf>
    <xf numFmtId="0" fontId="3" fillId="0" borderId="39" xfId="0" applyFont="1" applyBorder="1" applyProtection="1"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165" fontId="5" fillId="0" borderId="41" xfId="0" applyNumberFormat="1" applyFont="1" applyBorder="1" applyAlignment="1" applyProtection="1">
      <alignment horizontal="center" vertical="center" wrapText="1"/>
      <protection locked="0"/>
    </xf>
    <xf numFmtId="165" fontId="5" fillId="0" borderId="19" xfId="0" applyNumberFormat="1" applyFont="1" applyBorder="1" applyAlignment="1" applyProtection="1">
      <alignment horizontal="center" vertical="center" wrapText="1"/>
      <protection locked="0"/>
    </xf>
    <xf numFmtId="167" fontId="6" fillId="0" borderId="17" xfId="0" applyNumberFormat="1" applyFont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165" fontId="5" fillId="0" borderId="43" xfId="0" applyNumberFormat="1" applyFont="1" applyBorder="1" applyAlignment="1" applyProtection="1">
      <alignment horizontal="center" vertical="center" wrapText="1"/>
      <protection locked="0"/>
    </xf>
    <xf numFmtId="165" fontId="5" fillId="0" borderId="32" xfId="0" applyNumberFormat="1" applyFont="1" applyBorder="1" applyAlignment="1" applyProtection="1">
      <alignment horizontal="center" vertical="center" wrapText="1"/>
      <protection locked="0"/>
    </xf>
    <xf numFmtId="165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67" fontId="6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16" fillId="0" borderId="0" xfId="0" applyFont="1" applyAlignment="1">
      <alignment horizontal="center"/>
    </xf>
    <xf numFmtId="2" fontId="0" fillId="0" borderId="0" xfId="0" applyNumberFormat="1" applyProtection="1"/>
    <xf numFmtId="0" fontId="6" fillId="0" borderId="0" xfId="0" applyFont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0" xfId="0" applyFont="1" applyProtection="1">
      <protection locked="0"/>
    </xf>
    <xf numFmtId="0" fontId="20" fillId="0" borderId="0" xfId="0" applyFont="1"/>
    <xf numFmtId="0" fontId="19" fillId="0" borderId="0" xfId="0" applyFont="1" applyAlignment="1"/>
    <xf numFmtId="4" fontId="19" fillId="4" borderId="48" xfId="0" applyNumberFormat="1" applyFont="1" applyFill="1" applyBorder="1" applyAlignment="1">
      <alignment horizontal="center" vertical="center" wrapText="1"/>
    </xf>
    <xf numFmtId="4" fontId="19" fillId="4" borderId="2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4" fontId="19" fillId="0" borderId="48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4" fontId="19" fillId="0" borderId="48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3" fontId="19" fillId="0" borderId="48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left" vertical="center"/>
    </xf>
    <xf numFmtId="3" fontId="19" fillId="0" borderId="4" xfId="0" applyNumberFormat="1" applyFont="1" applyBorder="1" applyAlignment="1">
      <alignment horizontal="center" vertical="center"/>
    </xf>
    <xf numFmtId="2" fontId="21" fillId="0" borderId="48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4" fontId="19" fillId="3" borderId="48" xfId="0" applyNumberFormat="1" applyFont="1" applyFill="1" applyBorder="1" applyAlignment="1">
      <alignment horizontal="center" vertical="center"/>
    </xf>
    <xf numFmtId="3" fontId="19" fillId="3" borderId="48" xfId="0" applyNumberFormat="1" applyFont="1" applyFill="1" applyBorder="1" applyAlignment="1">
      <alignment horizontal="center" vertical="center"/>
    </xf>
    <xf numFmtId="4" fontId="19" fillId="3" borderId="47" xfId="0" applyNumberFormat="1" applyFont="1" applyFill="1" applyBorder="1" applyAlignment="1">
      <alignment horizontal="center" vertical="center"/>
    </xf>
    <xf numFmtId="0" fontId="6" fillId="0" borderId="45" xfId="0" applyFont="1" applyBorder="1" applyAlignment="1" applyProtection="1">
      <alignment vertical="center"/>
      <protection locked="0"/>
    </xf>
    <xf numFmtId="0" fontId="22" fillId="0" borderId="45" xfId="0" applyFont="1" applyBorder="1" applyAlignment="1" applyProtection="1">
      <alignment vertical="center"/>
      <protection locked="0"/>
    </xf>
    <xf numFmtId="14" fontId="22" fillId="0" borderId="45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0" xfId="0" applyFont="1" applyBorder="1"/>
    <xf numFmtId="0" fontId="23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8" fillId="2" borderId="45" xfId="0" applyFont="1" applyFill="1" applyBorder="1" applyAlignment="1" applyProtection="1">
      <alignment vertical="center"/>
      <protection locked="0"/>
    </xf>
    <xf numFmtId="0" fontId="24" fillId="2" borderId="45" xfId="0" applyFont="1" applyFill="1" applyBorder="1" applyAlignment="1" applyProtection="1">
      <alignment vertical="center"/>
      <protection locked="0"/>
    </xf>
    <xf numFmtId="14" fontId="24" fillId="2" borderId="45" xfId="0" applyNumberFormat="1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</xf>
    <xf numFmtId="164" fontId="9" fillId="0" borderId="5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31" xfId="0" applyFont="1" applyBorder="1" applyAlignment="1" applyProtection="1">
      <alignment horizontal="center" vertical="center" textRotation="90" wrapText="1"/>
      <protection locked="0"/>
    </xf>
    <xf numFmtId="0" fontId="10" fillId="0" borderId="8" xfId="0" applyFont="1" applyBorder="1" applyAlignment="1" applyProtection="1">
      <alignment horizontal="right" vertical="center" textRotation="90" wrapText="1"/>
      <protection locked="0"/>
    </xf>
    <xf numFmtId="0" fontId="10" fillId="0" borderId="18" xfId="0" applyFont="1" applyBorder="1" applyAlignment="1" applyProtection="1">
      <alignment horizontal="right" vertical="center" textRotation="90" wrapText="1"/>
      <protection locked="0"/>
    </xf>
    <xf numFmtId="0" fontId="10" fillId="0" borderId="32" xfId="0" applyFont="1" applyBorder="1" applyAlignment="1" applyProtection="1">
      <alignment horizontal="right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32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18" fillId="2" borderId="45" xfId="0" applyFont="1" applyFill="1" applyBorder="1" applyAlignment="1" applyProtection="1">
      <alignment horizontal="left" vertical="center"/>
      <protection locked="0"/>
    </xf>
    <xf numFmtId="2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 applyProtection="1">
      <alignment horizontal="right" vertical="center" wrapText="1"/>
      <protection locked="0"/>
    </xf>
    <xf numFmtId="0" fontId="6" fillId="0" borderId="29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6" fillId="0" borderId="5" xfId="0" applyFont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 applyProtection="1">
      <alignment horizontal="right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1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4" fontId="19" fillId="4" borderId="14" xfId="0" applyNumberFormat="1" applyFont="1" applyFill="1" applyBorder="1" applyAlignment="1">
      <alignment horizontal="center" vertical="center" wrapText="1"/>
    </xf>
    <xf numFmtId="4" fontId="19" fillId="4" borderId="15" xfId="0" applyNumberFormat="1" applyFont="1" applyFill="1" applyBorder="1" applyAlignment="1">
      <alignment horizontal="center" vertical="center" wrapText="1"/>
    </xf>
    <xf numFmtId="4" fontId="19" fillId="4" borderId="16" xfId="0" applyNumberFormat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topLeftCell="G22" workbookViewId="0">
      <selection activeCell="O42" sqref="O42:T43"/>
    </sheetView>
  </sheetViews>
  <sheetFormatPr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15" width="8.7109375" style="4" customWidth="1"/>
    <col min="16" max="16" width="8.28515625" style="4" customWidth="1"/>
    <col min="17" max="18" width="6.7109375" style="4" customWidth="1"/>
    <col min="19" max="19" width="10.85546875" style="4" customWidth="1"/>
    <col min="20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bestFit="1" customWidth="1"/>
    <col min="31" max="31" width="9.5703125" style="4" bestFit="1" customWidth="1"/>
    <col min="32" max="32" width="7.5703125" style="4" bestFit="1" customWidth="1"/>
    <col min="33" max="33" width="10.28515625" style="4" bestFit="1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133" t="s">
        <v>1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  <c r="AA1" s="134"/>
      <c r="AB1" s="135"/>
    </row>
    <row r="2" spans="1:33" ht="21" customHeight="1" x14ac:dyDescent="0.25">
      <c r="A2" s="5" t="s">
        <v>2</v>
      </c>
      <c r="B2" s="6"/>
      <c r="C2" s="7"/>
      <c r="D2" s="6"/>
      <c r="E2" s="8"/>
      <c r="F2" s="6"/>
      <c r="G2" s="136" t="s">
        <v>3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9"/>
      <c r="AA2" s="9"/>
      <c r="AB2" s="10"/>
    </row>
    <row r="3" spans="1:33" ht="19.5" customHeight="1" x14ac:dyDescent="0.25">
      <c r="A3" s="5" t="s">
        <v>4</v>
      </c>
      <c r="B3" s="8"/>
      <c r="C3" s="9"/>
      <c r="D3" s="8"/>
      <c r="E3" s="8"/>
      <c r="F3" s="6"/>
      <c r="G3" s="137" t="s">
        <v>5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1"/>
      <c r="AA3" s="11"/>
      <c r="AB3" s="10"/>
    </row>
    <row r="4" spans="1:33" ht="15" customHeight="1" x14ac:dyDescent="0.25">
      <c r="A4" s="12" t="s">
        <v>6</v>
      </c>
      <c r="B4" s="8"/>
      <c r="C4" s="8"/>
      <c r="D4" s="8"/>
      <c r="E4" s="8"/>
      <c r="F4" s="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0"/>
    </row>
    <row r="5" spans="1:33" ht="15.75" x14ac:dyDescent="0.25">
      <c r="A5" s="12" t="s">
        <v>7</v>
      </c>
      <c r="B5" s="8"/>
      <c r="C5" s="8"/>
      <c r="D5" s="8"/>
      <c r="E5" s="8"/>
      <c r="F5" s="6"/>
      <c r="G5" s="6"/>
      <c r="H5" s="6"/>
      <c r="I5" s="8"/>
      <c r="J5" s="8"/>
      <c r="K5" s="13" t="s">
        <v>8</v>
      </c>
      <c r="L5" s="8"/>
      <c r="M5" s="8"/>
      <c r="N5" s="8"/>
      <c r="O5" s="8"/>
      <c r="P5" s="8"/>
      <c r="Q5" s="8"/>
      <c r="R5" s="8"/>
      <c r="S5" s="8"/>
      <c r="T5" s="8"/>
      <c r="U5" s="8"/>
      <c r="V5" s="138" t="s">
        <v>9</v>
      </c>
      <c r="W5" s="138"/>
      <c r="X5" s="139" t="s">
        <v>10</v>
      </c>
      <c r="Y5" s="139"/>
      <c r="Z5" s="14" t="s">
        <v>11</v>
      </c>
      <c r="AA5" s="140" t="s">
        <v>12</v>
      </c>
      <c r="AB5" s="141"/>
    </row>
    <row r="6" spans="1:33" ht="5.25" customHeight="1" thickBot="1" x14ac:dyDescent="0.3">
      <c r="A6" s="1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0"/>
    </row>
    <row r="7" spans="1:33" ht="29.25" customHeight="1" thickBot="1" x14ac:dyDescent="0.3">
      <c r="A7" s="142" t="s">
        <v>13</v>
      </c>
      <c r="B7" s="145" t="s">
        <v>14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  <c r="N7" s="145" t="s">
        <v>15</v>
      </c>
      <c r="O7" s="146"/>
      <c r="P7" s="146"/>
      <c r="Q7" s="146"/>
      <c r="R7" s="146"/>
      <c r="S7" s="146"/>
      <c r="T7" s="146"/>
      <c r="U7" s="146"/>
      <c r="V7" s="146"/>
      <c r="W7" s="146"/>
      <c r="X7" s="151" t="s">
        <v>16</v>
      </c>
      <c r="Y7" s="154" t="s">
        <v>17</v>
      </c>
      <c r="Z7" s="159" t="s">
        <v>18</v>
      </c>
      <c r="AA7" s="159" t="s">
        <v>19</v>
      </c>
      <c r="AB7" s="162" t="s">
        <v>20</v>
      </c>
    </row>
    <row r="8" spans="1:33" ht="16.5" customHeight="1" thickBot="1" x14ac:dyDescent="0.3">
      <c r="A8" s="143"/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142" t="s">
        <v>21</v>
      </c>
      <c r="O8" s="165" t="s">
        <v>22</v>
      </c>
      <c r="P8" s="166"/>
      <c r="Q8" s="166"/>
      <c r="R8" s="166"/>
      <c r="S8" s="166"/>
      <c r="T8" s="166"/>
      <c r="U8" s="166"/>
      <c r="V8" s="166"/>
      <c r="W8" s="167"/>
      <c r="X8" s="152"/>
      <c r="Y8" s="155"/>
      <c r="Z8" s="160"/>
      <c r="AA8" s="160"/>
      <c r="AB8" s="163"/>
    </row>
    <row r="9" spans="1:33" ht="32.25" customHeight="1" thickBot="1" x14ac:dyDescent="0.3">
      <c r="A9" s="143"/>
      <c r="B9" s="168" t="s">
        <v>23</v>
      </c>
      <c r="C9" s="157" t="s">
        <v>24</v>
      </c>
      <c r="D9" s="157" t="s">
        <v>25</v>
      </c>
      <c r="E9" s="157" t="s">
        <v>26</v>
      </c>
      <c r="F9" s="157" t="s">
        <v>27</v>
      </c>
      <c r="G9" s="157" t="s">
        <v>28</v>
      </c>
      <c r="H9" s="157" t="s">
        <v>29</v>
      </c>
      <c r="I9" s="157" t="s">
        <v>30</v>
      </c>
      <c r="J9" s="157" t="s">
        <v>31</v>
      </c>
      <c r="K9" s="157" t="s">
        <v>32</v>
      </c>
      <c r="L9" s="157" t="s">
        <v>33</v>
      </c>
      <c r="M9" s="170" t="s">
        <v>34</v>
      </c>
      <c r="N9" s="143"/>
      <c r="O9" s="172" t="s">
        <v>35</v>
      </c>
      <c r="P9" s="173"/>
      <c r="Q9" s="174"/>
      <c r="R9" s="175" t="s">
        <v>36</v>
      </c>
      <c r="S9" s="176"/>
      <c r="T9" s="177"/>
      <c r="U9" s="172" t="s">
        <v>37</v>
      </c>
      <c r="V9" s="173"/>
      <c r="W9" s="174"/>
      <c r="X9" s="152"/>
      <c r="Y9" s="155"/>
      <c r="Z9" s="160"/>
      <c r="AA9" s="160"/>
      <c r="AB9" s="163"/>
    </row>
    <row r="10" spans="1:33" ht="92.25" customHeight="1" thickBot="1" x14ac:dyDescent="0.3">
      <c r="A10" s="144"/>
      <c r="B10" s="169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71"/>
      <c r="N10" s="144"/>
      <c r="O10" s="16" t="s">
        <v>38</v>
      </c>
      <c r="P10" s="17" t="s">
        <v>39</v>
      </c>
      <c r="Q10" s="18" t="s">
        <v>40</v>
      </c>
      <c r="R10" s="19" t="s">
        <v>38</v>
      </c>
      <c r="S10" s="20" t="s">
        <v>39</v>
      </c>
      <c r="T10" s="21" t="s">
        <v>40</v>
      </c>
      <c r="U10" s="22" t="s">
        <v>38</v>
      </c>
      <c r="V10" s="20" t="s">
        <v>39</v>
      </c>
      <c r="W10" s="21" t="s">
        <v>40</v>
      </c>
      <c r="X10" s="153"/>
      <c r="Y10" s="156"/>
      <c r="Z10" s="161"/>
      <c r="AA10" s="161"/>
      <c r="AB10" s="164"/>
      <c r="AE10" s="4" t="s">
        <v>41</v>
      </c>
    </row>
    <row r="11" spans="1:33" s="41" customFormat="1" ht="15.75" x14ac:dyDescent="0.2">
      <c r="A11" s="23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v>8171</v>
      </c>
      <c r="P11" s="27">
        <v>34.208300000000001</v>
      </c>
      <c r="Q11" s="28">
        <f t="shared" ref="Q11:Q41" si="0">P11/3.6</f>
        <v>9.5023055555555551</v>
      </c>
      <c r="R11" s="29">
        <v>9057</v>
      </c>
      <c r="S11" s="27">
        <v>37.918300000000002</v>
      </c>
      <c r="T11" s="30">
        <f t="shared" ref="T11:T41" si="1">S11/3.6</f>
        <v>10.532861111111112</v>
      </c>
      <c r="U11" s="31"/>
      <c r="V11" s="32"/>
      <c r="W11" s="33"/>
      <c r="X11" s="34"/>
      <c r="Y11" s="35"/>
      <c r="Z11" s="36"/>
      <c r="AA11" s="36"/>
      <c r="AB11" s="37"/>
      <c r="AC11" s="38">
        <f t="shared" ref="AC11:AC41" si="2">SUM(B11:M11)+$K$42+$N$42</f>
        <v>0</v>
      </c>
      <c r="AD11" s="39"/>
      <c r="AE11" s="40"/>
      <c r="AF11" s="40"/>
      <c r="AG11" s="40"/>
    </row>
    <row r="12" spans="1:33" s="41" customFormat="1" ht="15.75" x14ac:dyDescent="0.2">
      <c r="A12" s="42">
        <v>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v>8171</v>
      </c>
      <c r="P12" s="27">
        <v>34.208300000000001</v>
      </c>
      <c r="Q12" s="28">
        <f t="shared" si="0"/>
        <v>9.5023055555555551</v>
      </c>
      <c r="R12" s="29">
        <v>9057</v>
      </c>
      <c r="S12" s="27">
        <v>37.918300000000002</v>
      </c>
      <c r="T12" s="30">
        <f t="shared" si="1"/>
        <v>10.532861111111112</v>
      </c>
      <c r="U12" s="34"/>
      <c r="V12" s="32"/>
      <c r="W12" s="33"/>
      <c r="X12" s="34"/>
      <c r="Y12" s="43"/>
      <c r="Z12" s="36"/>
      <c r="AA12" s="36"/>
      <c r="AB12" s="37"/>
      <c r="AC12" s="38">
        <f t="shared" si="2"/>
        <v>0</v>
      </c>
      <c r="AD12" s="39"/>
      <c r="AE12" s="40"/>
      <c r="AF12" s="40"/>
      <c r="AG12" s="40"/>
    </row>
    <row r="13" spans="1:33" s="52" customFormat="1" ht="15.75" x14ac:dyDescent="0.25">
      <c r="A13" s="42">
        <v>3</v>
      </c>
      <c r="B13" s="24">
        <v>96.014300000000006</v>
      </c>
      <c r="C13" s="24">
        <v>2.1703999999999999</v>
      </c>
      <c r="D13" s="24">
        <v>0.6794</v>
      </c>
      <c r="E13" s="24">
        <v>0.1062</v>
      </c>
      <c r="F13" s="24">
        <v>0.1027</v>
      </c>
      <c r="G13" s="24">
        <v>1.15E-2</v>
      </c>
      <c r="H13" s="24">
        <v>2.06E-2</v>
      </c>
      <c r="I13" s="24">
        <v>1.52E-2</v>
      </c>
      <c r="J13" s="24">
        <v>6.3E-3</v>
      </c>
      <c r="K13" s="24">
        <v>8.0000000000000002E-3</v>
      </c>
      <c r="L13" s="24">
        <v>0.71589999999999998</v>
      </c>
      <c r="M13" s="24">
        <v>0.14960000000000001</v>
      </c>
      <c r="N13" s="44">
        <v>0.69920000000000004</v>
      </c>
      <c r="O13" s="45">
        <v>8187</v>
      </c>
      <c r="P13" s="32">
        <v>34.276400000000002</v>
      </c>
      <c r="Q13" s="46">
        <f t="shared" si="0"/>
        <v>9.5212222222222227</v>
      </c>
      <c r="R13" s="47">
        <v>9074</v>
      </c>
      <c r="S13" s="32">
        <v>37.991700000000002</v>
      </c>
      <c r="T13" s="48">
        <f t="shared" si="1"/>
        <v>10.55325</v>
      </c>
      <c r="U13" s="34">
        <v>11909</v>
      </c>
      <c r="V13" s="32">
        <v>49.862000000000002</v>
      </c>
      <c r="W13" s="33">
        <v>13.85</v>
      </c>
      <c r="X13" s="34">
        <v>-14.8</v>
      </c>
      <c r="Y13" s="43">
        <v>-2.1</v>
      </c>
      <c r="Z13" s="36"/>
      <c r="AA13" s="36"/>
      <c r="AB13" s="37"/>
      <c r="AC13" s="49">
        <f t="shared" si="2"/>
        <v>100.0001</v>
      </c>
      <c r="AD13" s="50" t="str">
        <f>IF(AC13=100,"ОК"," ")</f>
        <v xml:space="preserve"> </v>
      </c>
      <c r="AE13" s="51"/>
      <c r="AF13" s="51"/>
      <c r="AG13" s="51"/>
    </row>
    <row r="14" spans="1:33" s="41" customFormat="1" ht="15.75" x14ac:dyDescent="0.2">
      <c r="A14" s="42">
        <v>4</v>
      </c>
      <c r="B14" s="24">
        <v>96.0381</v>
      </c>
      <c r="C14" s="24">
        <v>2.1695000000000002</v>
      </c>
      <c r="D14" s="24">
        <v>0.67610000000000003</v>
      </c>
      <c r="E14" s="24">
        <v>0.1056</v>
      </c>
      <c r="F14" s="24">
        <v>0.1021</v>
      </c>
      <c r="G14" s="24">
        <v>8.0999999999999996E-3</v>
      </c>
      <c r="H14" s="24">
        <v>2.3E-2</v>
      </c>
      <c r="I14" s="24">
        <v>1.83E-2</v>
      </c>
      <c r="J14" s="24">
        <v>5.7999999999999996E-3</v>
      </c>
      <c r="K14" s="24">
        <v>7.7999999999999996E-3</v>
      </c>
      <c r="L14" s="24">
        <v>0.69940000000000002</v>
      </c>
      <c r="M14" s="24">
        <v>0.1462</v>
      </c>
      <c r="N14" s="44">
        <v>0.69910000000000005</v>
      </c>
      <c r="O14" s="45">
        <v>8188</v>
      </c>
      <c r="P14" s="32">
        <v>34.2819</v>
      </c>
      <c r="Q14" s="46">
        <f t="shared" si="0"/>
        <v>9.5227500000000003</v>
      </c>
      <c r="R14" s="47">
        <v>9076</v>
      </c>
      <c r="S14" s="32">
        <v>37.997799999999998</v>
      </c>
      <c r="T14" s="48">
        <f t="shared" si="1"/>
        <v>10.554944444444443</v>
      </c>
      <c r="U14" s="34">
        <v>11913</v>
      </c>
      <c r="V14" s="32">
        <v>49.875500000000002</v>
      </c>
      <c r="W14" s="33">
        <v>13.85</v>
      </c>
      <c r="X14" s="34">
        <v>-14.1</v>
      </c>
      <c r="Y14" s="43">
        <v>3</v>
      </c>
      <c r="Z14" s="36"/>
      <c r="AA14" s="36"/>
      <c r="AB14" s="37"/>
      <c r="AC14" s="38">
        <f t="shared" si="2"/>
        <v>99.999999999999972</v>
      </c>
      <c r="AD14" s="39" t="str">
        <f t="shared" ref="AD14:AD41" si="3">IF(AC14=100,"ОК"," ")</f>
        <v>ОК</v>
      </c>
      <c r="AE14" s="40"/>
      <c r="AF14" s="40"/>
      <c r="AG14" s="40"/>
    </row>
    <row r="15" spans="1:33" s="41" customFormat="1" ht="15.75" x14ac:dyDescent="0.25">
      <c r="A15" s="53">
        <v>5</v>
      </c>
      <c r="B15" s="24">
        <v>96.017200000000003</v>
      </c>
      <c r="C15" s="24">
        <v>2.1425000000000001</v>
      </c>
      <c r="D15" s="24">
        <v>0.66859999999999997</v>
      </c>
      <c r="E15" s="24">
        <v>0.10539999999999999</v>
      </c>
      <c r="F15" s="24">
        <v>0.10340000000000001</v>
      </c>
      <c r="G15" s="24">
        <v>1.0699999999999999E-2</v>
      </c>
      <c r="H15" s="24">
        <v>1.95E-2</v>
      </c>
      <c r="I15" s="24">
        <v>1.4200000000000001E-2</v>
      </c>
      <c r="J15" s="24">
        <v>6.3E-3</v>
      </c>
      <c r="K15" s="24">
        <v>8.3000000000000001E-3</v>
      </c>
      <c r="L15" s="24">
        <v>0.75800000000000001</v>
      </c>
      <c r="M15" s="24">
        <v>0.1459</v>
      </c>
      <c r="N15" s="25">
        <v>0.69899999999999995</v>
      </c>
      <c r="O15" s="45">
        <v>8180</v>
      </c>
      <c r="P15" s="32">
        <v>34.247500000000002</v>
      </c>
      <c r="Q15" s="46">
        <f t="shared" si="0"/>
        <v>9.5131944444444443</v>
      </c>
      <c r="R15" s="47">
        <v>9067</v>
      </c>
      <c r="S15" s="32">
        <v>37.9602</v>
      </c>
      <c r="T15" s="54">
        <f t="shared" si="1"/>
        <v>10.544499999999999</v>
      </c>
      <c r="U15" s="34">
        <v>11901</v>
      </c>
      <c r="V15" s="32">
        <v>49.827500000000001</v>
      </c>
      <c r="W15" s="33">
        <v>13.84</v>
      </c>
      <c r="X15" s="34">
        <v>-13.3</v>
      </c>
      <c r="Y15" s="43">
        <v>3.2</v>
      </c>
      <c r="Z15" s="55"/>
      <c r="AA15" s="56"/>
      <c r="AB15" s="37"/>
      <c r="AC15" s="38">
        <f t="shared" si="2"/>
        <v>99.999999999999986</v>
      </c>
      <c r="AD15" s="39" t="str">
        <f t="shared" si="3"/>
        <v>ОК</v>
      </c>
      <c r="AE15" s="40"/>
      <c r="AF15" s="40"/>
      <c r="AG15" s="40"/>
    </row>
    <row r="16" spans="1:33" s="41" customFormat="1" ht="15.75" x14ac:dyDescent="0.2">
      <c r="A16" s="42">
        <v>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>
        <v>8180</v>
      </c>
      <c r="P16" s="27">
        <v>34.247500000000002</v>
      </c>
      <c r="Q16" s="28">
        <f t="shared" si="0"/>
        <v>9.5131944444444443</v>
      </c>
      <c r="R16" s="29">
        <v>9067</v>
      </c>
      <c r="S16" s="27">
        <v>37.9602</v>
      </c>
      <c r="T16" s="30">
        <f t="shared" si="1"/>
        <v>10.544499999999999</v>
      </c>
      <c r="U16" s="34"/>
      <c r="V16" s="32"/>
      <c r="W16" s="33"/>
      <c r="X16" s="57"/>
      <c r="Y16" s="58"/>
      <c r="Z16" s="59"/>
      <c r="AA16" s="59"/>
      <c r="AB16" s="37"/>
      <c r="AC16" s="38">
        <f t="shared" si="2"/>
        <v>0</v>
      </c>
      <c r="AD16" s="39" t="str">
        <f t="shared" si="3"/>
        <v xml:space="preserve"> </v>
      </c>
      <c r="AE16" s="40"/>
      <c r="AF16" s="40"/>
      <c r="AG16" s="40"/>
    </row>
    <row r="17" spans="1:33" s="41" customFormat="1" ht="15.75" x14ac:dyDescent="0.25">
      <c r="A17" s="53">
        <v>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4"/>
      <c r="O17" s="26">
        <v>8180</v>
      </c>
      <c r="P17" s="27">
        <v>34.247500000000002</v>
      </c>
      <c r="Q17" s="28">
        <f t="shared" si="0"/>
        <v>9.5131944444444443</v>
      </c>
      <c r="R17" s="29">
        <v>9067</v>
      </c>
      <c r="S17" s="27">
        <v>37.9602</v>
      </c>
      <c r="T17" s="60">
        <f t="shared" si="1"/>
        <v>10.544499999999999</v>
      </c>
      <c r="U17" s="57"/>
      <c r="V17" s="27"/>
      <c r="W17" s="37"/>
      <c r="X17" s="34"/>
      <c r="Y17" s="43"/>
      <c r="Z17" s="59"/>
      <c r="AA17" s="59"/>
      <c r="AB17" s="61"/>
      <c r="AC17" s="38">
        <f t="shared" si="2"/>
        <v>0</v>
      </c>
      <c r="AD17" s="39" t="str">
        <f t="shared" si="3"/>
        <v xml:space="preserve"> </v>
      </c>
      <c r="AE17" s="40"/>
      <c r="AF17" s="40"/>
      <c r="AG17" s="40"/>
    </row>
    <row r="18" spans="1:33" s="41" customFormat="1" ht="15.75" x14ac:dyDescent="0.2">
      <c r="A18" s="42">
        <v>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4"/>
      <c r="O18" s="26">
        <v>8180</v>
      </c>
      <c r="P18" s="27">
        <v>34.247500000000002</v>
      </c>
      <c r="Q18" s="28">
        <f t="shared" si="0"/>
        <v>9.5131944444444443</v>
      </c>
      <c r="R18" s="29">
        <v>9067</v>
      </c>
      <c r="S18" s="27">
        <v>37.9602</v>
      </c>
      <c r="T18" s="30">
        <f t="shared" si="1"/>
        <v>10.544499999999999</v>
      </c>
      <c r="U18" s="57"/>
      <c r="V18" s="27"/>
      <c r="W18" s="37"/>
      <c r="X18" s="34"/>
      <c r="Y18" s="43"/>
      <c r="Z18" s="35"/>
      <c r="AA18" s="35"/>
      <c r="AB18" s="62"/>
      <c r="AC18" s="38">
        <f t="shared" si="2"/>
        <v>0</v>
      </c>
      <c r="AD18" s="39" t="str">
        <f t="shared" si="3"/>
        <v xml:space="preserve"> </v>
      </c>
      <c r="AE18" s="40"/>
      <c r="AF18" s="40"/>
      <c r="AG18" s="40"/>
    </row>
    <row r="19" spans="1:33" s="52" customFormat="1" ht="15.75" x14ac:dyDescent="0.25">
      <c r="A19" s="42">
        <v>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v>8180</v>
      </c>
      <c r="P19" s="27">
        <v>34.247500000000002</v>
      </c>
      <c r="Q19" s="28">
        <f t="shared" si="0"/>
        <v>9.5131944444444443</v>
      </c>
      <c r="R19" s="29">
        <v>9067</v>
      </c>
      <c r="S19" s="27">
        <v>37.9602</v>
      </c>
      <c r="T19" s="30">
        <f t="shared" si="1"/>
        <v>10.544499999999999</v>
      </c>
      <c r="U19" s="34"/>
      <c r="V19" s="32"/>
      <c r="W19" s="33"/>
      <c r="X19" s="34"/>
      <c r="Y19" s="43"/>
      <c r="Z19" s="59"/>
      <c r="AA19" s="59"/>
      <c r="AB19" s="33"/>
      <c r="AC19" s="49">
        <f t="shared" si="2"/>
        <v>0</v>
      </c>
      <c r="AD19" s="50" t="str">
        <f t="shared" si="3"/>
        <v xml:space="preserve"> </v>
      </c>
      <c r="AE19" s="51"/>
      <c r="AF19" s="51"/>
      <c r="AG19" s="51"/>
    </row>
    <row r="20" spans="1:33" s="52" customFormat="1" ht="15.75" x14ac:dyDescent="0.25">
      <c r="A20" s="42">
        <v>10</v>
      </c>
      <c r="B20" s="24">
        <v>95.890500000000003</v>
      </c>
      <c r="C20" s="24">
        <v>2.2382</v>
      </c>
      <c r="D20" s="24">
        <v>0.68820000000000003</v>
      </c>
      <c r="E20" s="24">
        <v>0.1067</v>
      </c>
      <c r="F20" s="24">
        <v>0.1028</v>
      </c>
      <c r="G20" s="24">
        <v>1.7600000000000001E-2</v>
      </c>
      <c r="H20" s="24">
        <v>2.0500000000000001E-2</v>
      </c>
      <c r="I20" s="24">
        <v>1.4800000000000001E-2</v>
      </c>
      <c r="J20" s="24">
        <v>1.4999999999999999E-2</v>
      </c>
      <c r="K20" s="24">
        <v>7.7999999999999996E-3</v>
      </c>
      <c r="L20" s="24">
        <v>0.73140000000000005</v>
      </c>
      <c r="M20" s="24">
        <v>0.16639999999999999</v>
      </c>
      <c r="N20" s="25">
        <v>0.70040000000000002</v>
      </c>
      <c r="O20" s="63">
        <v>8194</v>
      </c>
      <c r="P20" s="32">
        <v>34.305500000000002</v>
      </c>
      <c r="Q20" s="46">
        <f t="shared" si="0"/>
        <v>9.5293055555555561</v>
      </c>
      <c r="R20" s="47">
        <v>9081</v>
      </c>
      <c r="S20" s="32">
        <v>38.022399999999998</v>
      </c>
      <c r="T20" s="48">
        <f t="shared" si="1"/>
        <v>10.561777777777777</v>
      </c>
      <c r="U20" s="34">
        <v>11909</v>
      </c>
      <c r="V20" s="32">
        <v>49.860500000000002</v>
      </c>
      <c r="W20" s="33">
        <v>13.85</v>
      </c>
      <c r="X20" s="34">
        <v>-11.2</v>
      </c>
      <c r="Y20" s="43">
        <v>5.0999999999999996</v>
      </c>
      <c r="Z20" s="59">
        <v>4.0000000000000002E-4</v>
      </c>
      <c r="AA20" s="59">
        <v>0</v>
      </c>
      <c r="AB20" s="33"/>
      <c r="AC20" s="49">
        <f t="shared" si="2"/>
        <v>99.999899999999997</v>
      </c>
      <c r="AD20" s="50" t="str">
        <f t="shared" si="3"/>
        <v xml:space="preserve"> </v>
      </c>
      <c r="AE20" s="51"/>
      <c r="AF20" s="51"/>
      <c r="AG20" s="51"/>
    </row>
    <row r="21" spans="1:33" s="52" customFormat="1" ht="15.75" x14ac:dyDescent="0.25">
      <c r="A21" s="42">
        <v>11</v>
      </c>
      <c r="B21" s="24">
        <v>95.941500000000005</v>
      </c>
      <c r="C21" s="24">
        <v>2.2086999999999999</v>
      </c>
      <c r="D21" s="24">
        <v>0.67689999999999995</v>
      </c>
      <c r="E21" s="24">
        <v>0.1047</v>
      </c>
      <c r="F21" s="24">
        <v>0.1021</v>
      </c>
      <c r="G21" s="24">
        <v>7.0000000000000001E-3</v>
      </c>
      <c r="H21" s="24">
        <v>1.9800000000000002E-2</v>
      </c>
      <c r="I21" s="24">
        <v>1.49E-2</v>
      </c>
      <c r="J21" s="24">
        <v>7.6E-3</v>
      </c>
      <c r="K21" s="24">
        <v>8.6999999999999994E-3</v>
      </c>
      <c r="L21" s="24">
        <v>0.74690000000000001</v>
      </c>
      <c r="M21" s="24">
        <v>0.1613</v>
      </c>
      <c r="N21" s="25">
        <v>0.6996</v>
      </c>
      <c r="O21" s="63">
        <v>8184</v>
      </c>
      <c r="P21" s="32">
        <v>34.264899999999997</v>
      </c>
      <c r="Q21" s="46">
        <f t="shared" si="0"/>
        <v>9.5180277777777764</v>
      </c>
      <c r="R21" s="47">
        <v>9071</v>
      </c>
      <c r="S21" s="32">
        <v>37.978700000000003</v>
      </c>
      <c r="T21" s="48">
        <f t="shared" si="1"/>
        <v>10.549638888888889</v>
      </c>
      <c r="U21" s="34">
        <v>11902</v>
      </c>
      <c r="V21" s="32">
        <v>49.8322</v>
      </c>
      <c r="W21" s="33">
        <v>13.84</v>
      </c>
      <c r="X21" s="34">
        <v>-11.1</v>
      </c>
      <c r="Y21" s="43">
        <v>7.2</v>
      </c>
      <c r="Z21" s="36"/>
      <c r="AA21" s="36"/>
      <c r="AB21" s="64" t="s">
        <v>42</v>
      </c>
      <c r="AC21" s="49">
        <f t="shared" si="2"/>
        <v>100.00009999999999</v>
      </c>
      <c r="AD21" s="50" t="str">
        <f t="shared" si="3"/>
        <v xml:space="preserve"> </v>
      </c>
      <c r="AE21" s="51"/>
      <c r="AF21" s="51"/>
      <c r="AG21" s="51"/>
    </row>
    <row r="22" spans="1:33" s="52" customFormat="1" ht="15.75" x14ac:dyDescent="0.25">
      <c r="A22" s="53">
        <v>12</v>
      </c>
      <c r="B22" s="24">
        <v>95.987300000000005</v>
      </c>
      <c r="C22" s="24">
        <v>2.1682999999999999</v>
      </c>
      <c r="D22" s="24">
        <v>0.6643</v>
      </c>
      <c r="E22" s="24">
        <v>0.1038</v>
      </c>
      <c r="F22" s="24">
        <v>0.1017</v>
      </c>
      <c r="G22" s="24">
        <v>9.5999999999999992E-3</v>
      </c>
      <c r="H22" s="24">
        <v>2.01E-2</v>
      </c>
      <c r="I22" s="24">
        <v>1.4200000000000001E-2</v>
      </c>
      <c r="J22" s="24">
        <v>7.1999999999999998E-3</v>
      </c>
      <c r="K22" s="24">
        <v>8.9999999999999993E-3</v>
      </c>
      <c r="L22" s="24">
        <v>0.75690000000000002</v>
      </c>
      <c r="M22" s="24">
        <v>0.15740000000000001</v>
      </c>
      <c r="N22" s="25">
        <v>0.69920000000000004</v>
      </c>
      <c r="O22" s="63">
        <v>8180</v>
      </c>
      <c r="P22" s="32">
        <v>34.246499999999997</v>
      </c>
      <c r="Q22" s="65">
        <f t="shared" si="0"/>
        <v>9.5129166666666656</v>
      </c>
      <c r="R22" s="47">
        <v>9066</v>
      </c>
      <c r="S22" s="32">
        <v>37.959000000000003</v>
      </c>
      <c r="T22" s="54">
        <f t="shared" si="1"/>
        <v>10.544166666666667</v>
      </c>
      <c r="U22" s="34">
        <v>11899</v>
      </c>
      <c r="V22" s="32">
        <v>49.819000000000003</v>
      </c>
      <c r="W22" s="33">
        <v>13.84</v>
      </c>
      <c r="X22" s="34">
        <v>-11.5</v>
      </c>
      <c r="Y22" s="43">
        <v>6.8</v>
      </c>
      <c r="Z22" s="36"/>
      <c r="AA22" s="36"/>
      <c r="AB22" s="37"/>
      <c r="AC22" s="49">
        <f t="shared" si="2"/>
        <v>99.999800000000008</v>
      </c>
      <c r="AD22" s="50" t="str">
        <f t="shared" si="3"/>
        <v xml:space="preserve"> </v>
      </c>
      <c r="AE22" s="51"/>
      <c r="AF22" s="51"/>
      <c r="AG22" s="51"/>
    </row>
    <row r="23" spans="1:33" s="52" customFormat="1" ht="15.75" x14ac:dyDescent="0.25">
      <c r="A23" s="42">
        <v>13</v>
      </c>
      <c r="B23" s="24">
        <v>95.984899999999996</v>
      </c>
      <c r="C23" s="24">
        <v>2.1722000000000001</v>
      </c>
      <c r="D23" s="24">
        <v>0.66759999999999997</v>
      </c>
      <c r="E23" s="24">
        <v>0.10299999999999999</v>
      </c>
      <c r="F23" s="24">
        <v>0.1</v>
      </c>
      <c r="G23" s="24">
        <v>2.8999999999999998E-3</v>
      </c>
      <c r="H23" s="24">
        <v>1.9699999999999999E-2</v>
      </c>
      <c r="I23" s="24">
        <v>1.54E-2</v>
      </c>
      <c r="J23" s="24">
        <v>6.7999999999999996E-3</v>
      </c>
      <c r="K23" s="24">
        <v>0.01</v>
      </c>
      <c r="L23" s="24">
        <v>0.75960000000000005</v>
      </c>
      <c r="M23" s="24">
        <v>0.15770000000000001</v>
      </c>
      <c r="N23" s="25">
        <v>0.69910000000000005</v>
      </c>
      <c r="O23" s="63">
        <v>8178</v>
      </c>
      <c r="P23" s="32">
        <v>34.239400000000003</v>
      </c>
      <c r="Q23" s="46">
        <f t="shared" si="0"/>
        <v>9.510944444444446</v>
      </c>
      <c r="R23" s="47">
        <v>9065</v>
      </c>
      <c r="S23" s="32">
        <v>37.951300000000003</v>
      </c>
      <c r="T23" s="48">
        <f t="shared" si="1"/>
        <v>10.542027777777779</v>
      </c>
      <c r="U23" s="34">
        <v>11898</v>
      </c>
      <c r="V23" s="32">
        <v>49.812899999999999</v>
      </c>
      <c r="W23" s="33">
        <v>13.84</v>
      </c>
      <c r="X23" s="34">
        <v>-10.8</v>
      </c>
      <c r="Y23" s="43">
        <v>6.3</v>
      </c>
      <c r="Z23" s="35"/>
      <c r="AA23" s="35"/>
      <c r="AB23" s="37"/>
      <c r="AC23" s="49">
        <f t="shared" si="2"/>
        <v>99.999799999999993</v>
      </c>
      <c r="AD23" s="50" t="str">
        <f t="shared" si="3"/>
        <v xml:space="preserve"> </v>
      </c>
      <c r="AE23" s="51"/>
      <c r="AF23" s="51"/>
      <c r="AG23" s="51"/>
    </row>
    <row r="24" spans="1:33" s="52" customFormat="1" ht="15.75" x14ac:dyDescent="0.25">
      <c r="A24" s="53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66">
        <v>8178</v>
      </c>
      <c r="P24" s="27">
        <v>34.239400000000003</v>
      </c>
      <c r="Q24" s="67">
        <f t="shared" si="0"/>
        <v>9.510944444444446</v>
      </c>
      <c r="R24" s="29">
        <v>9065</v>
      </c>
      <c r="S24" s="27">
        <v>37.951300000000003</v>
      </c>
      <c r="T24" s="60">
        <f t="shared" si="1"/>
        <v>10.542027777777779</v>
      </c>
      <c r="U24" s="34"/>
      <c r="V24" s="32"/>
      <c r="W24" s="33"/>
      <c r="X24" s="34"/>
      <c r="Y24" s="43"/>
      <c r="Z24" s="35"/>
      <c r="AA24" s="35"/>
      <c r="AB24" s="10"/>
      <c r="AC24" s="49">
        <f t="shared" si="2"/>
        <v>0</v>
      </c>
      <c r="AD24" s="50" t="str">
        <f t="shared" si="3"/>
        <v xml:space="preserve"> </v>
      </c>
      <c r="AE24" s="51"/>
      <c r="AF24" s="51"/>
      <c r="AG24" s="51"/>
    </row>
    <row r="25" spans="1:33" s="52" customFormat="1" ht="15.75" x14ac:dyDescent="0.25">
      <c r="A25" s="42">
        <v>15</v>
      </c>
      <c r="B25" s="24">
        <v>95.949799999999996</v>
      </c>
      <c r="C25" s="24">
        <v>2.1930999999999998</v>
      </c>
      <c r="D25" s="24">
        <v>0.67449999999999999</v>
      </c>
      <c r="E25" s="24">
        <v>0.1027</v>
      </c>
      <c r="F25" s="24">
        <v>0.1</v>
      </c>
      <c r="G25" s="24">
        <v>9.7999999999999997E-3</v>
      </c>
      <c r="H25" s="24">
        <v>2.0799999999999999E-2</v>
      </c>
      <c r="I25" s="24">
        <v>1.7500000000000002E-2</v>
      </c>
      <c r="J25" s="24">
        <v>7.4000000000000003E-3</v>
      </c>
      <c r="K25" s="24">
        <v>8.3999999999999995E-3</v>
      </c>
      <c r="L25" s="24">
        <v>0.75490000000000002</v>
      </c>
      <c r="M25" s="24">
        <v>0.161</v>
      </c>
      <c r="N25" s="25">
        <v>0.6996</v>
      </c>
      <c r="O25" s="63">
        <v>8183</v>
      </c>
      <c r="P25" s="32">
        <v>34.260300000000001</v>
      </c>
      <c r="Q25" s="46">
        <f t="shared" si="0"/>
        <v>9.51675</v>
      </c>
      <c r="R25" s="47">
        <v>9070</v>
      </c>
      <c r="S25" s="32">
        <v>37.973700000000001</v>
      </c>
      <c r="T25" s="48">
        <f t="shared" si="1"/>
        <v>10.548249999999999</v>
      </c>
      <c r="U25" s="34">
        <v>11901</v>
      </c>
      <c r="V25" s="32">
        <v>49.826000000000001</v>
      </c>
      <c r="W25" s="33">
        <v>13.84</v>
      </c>
      <c r="X25" s="68">
        <v>-11</v>
      </c>
      <c r="Y25" s="43">
        <v>5.7</v>
      </c>
      <c r="Z25" s="35"/>
      <c r="AA25" s="35"/>
      <c r="AB25" s="37"/>
      <c r="AC25" s="49">
        <f t="shared" si="2"/>
        <v>99.999899999999982</v>
      </c>
      <c r="AD25" s="50" t="str">
        <f t="shared" si="3"/>
        <v xml:space="preserve"> </v>
      </c>
      <c r="AE25" s="51"/>
      <c r="AF25" s="51"/>
      <c r="AG25" s="51"/>
    </row>
    <row r="26" spans="1:33" s="52" customFormat="1" ht="15.75" x14ac:dyDescent="0.25">
      <c r="A26" s="42">
        <v>16</v>
      </c>
      <c r="B26" s="24">
        <v>95.874399999999994</v>
      </c>
      <c r="C26" s="24">
        <v>2.2397</v>
      </c>
      <c r="D26" s="24">
        <v>0.68879999999999997</v>
      </c>
      <c r="E26" s="24">
        <v>0.1094</v>
      </c>
      <c r="F26" s="24">
        <v>0.1075</v>
      </c>
      <c r="G26" s="24">
        <v>1.3899999999999999E-2</v>
      </c>
      <c r="H26" s="24">
        <v>2.1000000000000001E-2</v>
      </c>
      <c r="I26" s="24">
        <v>1.61E-2</v>
      </c>
      <c r="J26" s="24">
        <v>6.7000000000000002E-3</v>
      </c>
      <c r="K26" s="24">
        <v>7.7999999999999996E-3</v>
      </c>
      <c r="L26" s="24">
        <v>0.75</v>
      </c>
      <c r="M26" s="24">
        <v>0.1646</v>
      </c>
      <c r="N26" s="25">
        <v>0.70009999999999994</v>
      </c>
      <c r="O26" s="63">
        <v>8191</v>
      </c>
      <c r="P26" s="32">
        <v>34.293599999999998</v>
      </c>
      <c r="Q26" s="46">
        <f t="shared" si="0"/>
        <v>9.5259999999999998</v>
      </c>
      <c r="R26" s="47">
        <v>9078</v>
      </c>
      <c r="S26" s="32">
        <v>38.009500000000003</v>
      </c>
      <c r="T26" s="48">
        <f t="shared" si="1"/>
        <v>10.558194444444444</v>
      </c>
      <c r="U26" s="34">
        <v>11906</v>
      </c>
      <c r="V26" s="32">
        <v>49.8461</v>
      </c>
      <c r="W26" s="33">
        <v>13.85</v>
      </c>
      <c r="X26" s="34">
        <v>-11.5</v>
      </c>
      <c r="Y26" s="43">
        <v>4.5</v>
      </c>
      <c r="Z26" s="35"/>
      <c r="AA26" s="35"/>
      <c r="AB26" s="37"/>
      <c r="AC26" s="49">
        <f t="shared" si="2"/>
        <v>99.999899999999982</v>
      </c>
      <c r="AD26" s="50" t="str">
        <f t="shared" si="3"/>
        <v xml:space="preserve"> </v>
      </c>
      <c r="AE26" s="51"/>
      <c r="AF26" s="51"/>
      <c r="AG26" s="51"/>
    </row>
    <row r="27" spans="1:33" s="52" customFormat="1" ht="15.75" x14ac:dyDescent="0.25">
      <c r="A27" s="42">
        <v>17</v>
      </c>
      <c r="B27" s="24">
        <v>95.903899999999993</v>
      </c>
      <c r="C27" s="24">
        <v>2.2172000000000001</v>
      </c>
      <c r="D27" s="24">
        <v>0.69330000000000003</v>
      </c>
      <c r="E27" s="24">
        <v>0.1047</v>
      </c>
      <c r="F27" s="24">
        <v>0.1031</v>
      </c>
      <c r="G27" s="24">
        <v>4.7999999999999996E-3</v>
      </c>
      <c r="H27" s="24">
        <v>1.95E-2</v>
      </c>
      <c r="I27" s="24">
        <v>1.6799999999999999E-2</v>
      </c>
      <c r="J27" s="24">
        <v>6.1000000000000004E-3</v>
      </c>
      <c r="K27" s="24">
        <v>8.3999999999999995E-3</v>
      </c>
      <c r="L27" s="24">
        <v>0.76029999999999998</v>
      </c>
      <c r="M27" s="24">
        <v>0.1618</v>
      </c>
      <c r="N27" s="25">
        <v>0.69989999999999997</v>
      </c>
      <c r="O27" s="63">
        <v>8185</v>
      </c>
      <c r="P27" s="32">
        <v>34.269399999999997</v>
      </c>
      <c r="Q27" s="46">
        <f t="shared" si="0"/>
        <v>9.5192777777777771</v>
      </c>
      <c r="R27" s="47">
        <v>9072</v>
      </c>
      <c r="S27" s="32">
        <v>37.983400000000003</v>
      </c>
      <c r="T27" s="48">
        <f t="shared" si="1"/>
        <v>10.550944444444445</v>
      </c>
      <c r="U27" s="34">
        <v>11901</v>
      </c>
      <c r="V27" s="32">
        <v>49.828499999999998</v>
      </c>
      <c r="W27" s="33">
        <v>13.84</v>
      </c>
      <c r="X27" s="34">
        <v>-10.3</v>
      </c>
      <c r="Y27" s="43">
        <v>8.1</v>
      </c>
      <c r="Z27" s="36"/>
      <c r="AA27" s="36"/>
      <c r="AB27" s="37"/>
      <c r="AC27" s="49">
        <f t="shared" si="2"/>
        <v>99.999899999999982</v>
      </c>
      <c r="AD27" s="50" t="str">
        <f t="shared" si="3"/>
        <v xml:space="preserve"> </v>
      </c>
      <c r="AE27" s="51"/>
      <c r="AF27" s="51"/>
      <c r="AG27" s="51"/>
    </row>
    <row r="28" spans="1:33" s="52" customFormat="1" ht="15.75" x14ac:dyDescent="0.25">
      <c r="A28" s="42">
        <v>18</v>
      </c>
      <c r="B28" s="24">
        <v>95.883700000000005</v>
      </c>
      <c r="C28" s="24">
        <v>2.2290999999999999</v>
      </c>
      <c r="D28" s="24">
        <v>0.69779999999999998</v>
      </c>
      <c r="E28" s="24">
        <v>0.1075</v>
      </c>
      <c r="F28" s="24">
        <v>0.107</v>
      </c>
      <c r="G28" s="24">
        <v>8.8999999999999999E-3</v>
      </c>
      <c r="H28" s="24">
        <v>2.07E-2</v>
      </c>
      <c r="I28" s="24">
        <v>1.6799999999999999E-2</v>
      </c>
      <c r="J28" s="24">
        <v>8.2000000000000007E-3</v>
      </c>
      <c r="K28" s="24">
        <v>8.6999999999999994E-3</v>
      </c>
      <c r="L28" s="24">
        <v>0.752</v>
      </c>
      <c r="M28" s="24">
        <v>0.15959999999999999</v>
      </c>
      <c r="N28" s="25">
        <v>0.70020000000000004</v>
      </c>
      <c r="O28" s="63">
        <v>8190</v>
      </c>
      <c r="P28" s="32">
        <v>34.291499999999999</v>
      </c>
      <c r="Q28" s="46">
        <f t="shared" si="0"/>
        <v>9.5254166666666666</v>
      </c>
      <c r="R28" s="47">
        <v>9078</v>
      </c>
      <c r="S28" s="32">
        <v>38.007199999999997</v>
      </c>
      <c r="T28" s="48">
        <f t="shared" si="1"/>
        <v>10.557555555555554</v>
      </c>
      <c r="U28" s="34">
        <v>11906</v>
      </c>
      <c r="V28" s="32">
        <v>49.847000000000001</v>
      </c>
      <c r="W28" s="33">
        <v>13.85</v>
      </c>
      <c r="X28" s="34">
        <v>-107</v>
      </c>
      <c r="Y28" s="43">
        <v>7</v>
      </c>
      <c r="Z28" s="36"/>
      <c r="AA28" s="36"/>
      <c r="AB28" s="37"/>
      <c r="AC28" s="49">
        <f t="shared" si="2"/>
        <v>100.00000000000001</v>
      </c>
      <c r="AD28" s="50" t="str">
        <f t="shared" si="3"/>
        <v>ОК</v>
      </c>
      <c r="AE28" s="51"/>
      <c r="AF28" s="51"/>
      <c r="AG28" s="51"/>
    </row>
    <row r="29" spans="1:33" s="52" customFormat="1" ht="15.75" x14ac:dyDescent="0.25">
      <c r="A29" s="53">
        <v>19</v>
      </c>
      <c r="B29" s="24">
        <v>95.921300000000002</v>
      </c>
      <c r="C29" s="24">
        <v>2.2155</v>
      </c>
      <c r="D29" s="24">
        <v>0.69279999999999997</v>
      </c>
      <c r="E29" s="24">
        <v>0.10730000000000001</v>
      </c>
      <c r="F29" s="24">
        <v>0.1057</v>
      </c>
      <c r="G29" s="24">
        <v>7.6E-3</v>
      </c>
      <c r="H29" s="24">
        <v>2.29E-2</v>
      </c>
      <c r="I29" s="24">
        <v>1.89E-2</v>
      </c>
      <c r="J29" s="24">
        <v>9.1000000000000004E-3</v>
      </c>
      <c r="K29" s="24">
        <v>8.2000000000000007E-3</v>
      </c>
      <c r="L29" s="24">
        <v>0.72670000000000001</v>
      </c>
      <c r="M29" s="24">
        <v>0.16389999999999999</v>
      </c>
      <c r="N29" s="25">
        <v>0.70009999999999994</v>
      </c>
      <c r="O29" s="63">
        <v>8191</v>
      </c>
      <c r="P29" s="32">
        <v>34.295699999999997</v>
      </c>
      <c r="Q29" s="65">
        <f t="shared" si="0"/>
        <v>9.526583333333333</v>
      </c>
      <c r="R29" s="47">
        <v>9079</v>
      </c>
      <c r="S29" s="32">
        <v>38.012</v>
      </c>
      <c r="T29" s="54">
        <f t="shared" si="1"/>
        <v>10.558888888888889</v>
      </c>
      <c r="U29" s="34">
        <v>11908</v>
      </c>
      <c r="V29" s="32">
        <v>49.858400000000003</v>
      </c>
      <c r="W29" s="33">
        <v>13.85</v>
      </c>
      <c r="X29" s="34">
        <v>-9.9</v>
      </c>
      <c r="Y29" s="43">
        <v>7.1</v>
      </c>
      <c r="Z29" s="36"/>
      <c r="AA29" s="36"/>
      <c r="AB29" s="37"/>
      <c r="AC29" s="49">
        <f t="shared" si="2"/>
        <v>99.999900000000011</v>
      </c>
      <c r="AD29" s="50" t="str">
        <f t="shared" si="3"/>
        <v xml:space="preserve"> </v>
      </c>
      <c r="AE29" s="51"/>
      <c r="AF29" s="51"/>
      <c r="AG29" s="51"/>
    </row>
    <row r="30" spans="1:33" s="52" customFormat="1" ht="15.75" x14ac:dyDescent="0.25">
      <c r="A30" s="42">
        <v>20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66">
        <v>8191</v>
      </c>
      <c r="P30" s="27">
        <v>34.295699999999997</v>
      </c>
      <c r="Q30" s="67">
        <f t="shared" si="0"/>
        <v>9.526583333333333</v>
      </c>
      <c r="R30" s="29">
        <v>9079</v>
      </c>
      <c r="S30" s="27">
        <v>38.012</v>
      </c>
      <c r="T30" s="60">
        <f t="shared" si="1"/>
        <v>10.558888888888889</v>
      </c>
      <c r="U30" s="57"/>
      <c r="V30" s="27"/>
      <c r="W30" s="37"/>
      <c r="X30" s="34"/>
      <c r="Y30" s="43"/>
      <c r="Z30" s="35"/>
      <c r="AA30" s="35"/>
      <c r="AB30" s="33"/>
      <c r="AC30" s="49">
        <f t="shared" si="2"/>
        <v>0</v>
      </c>
      <c r="AD30" s="50" t="str">
        <f>IF(AC30=100,"ОК"," ")</f>
        <v xml:space="preserve"> </v>
      </c>
      <c r="AE30" s="51"/>
      <c r="AF30" s="51"/>
      <c r="AG30" s="51"/>
    </row>
    <row r="31" spans="1:33" s="52" customFormat="1" ht="15.75" x14ac:dyDescent="0.25">
      <c r="A31" s="53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66">
        <v>8191</v>
      </c>
      <c r="P31" s="27">
        <v>34.295699999999997</v>
      </c>
      <c r="Q31" s="67">
        <f t="shared" si="0"/>
        <v>9.526583333333333</v>
      </c>
      <c r="R31" s="29">
        <v>9079</v>
      </c>
      <c r="S31" s="27">
        <v>38.012</v>
      </c>
      <c r="T31" s="60">
        <f t="shared" si="1"/>
        <v>10.558888888888889</v>
      </c>
      <c r="U31" s="34"/>
      <c r="V31" s="32"/>
      <c r="W31" s="33"/>
      <c r="X31" s="69"/>
      <c r="Y31" s="43"/>
      <c r="Z31" s="59"/>
      <c r="AA31" s="59"/>
      <c r="AB31" s="33"/>
      <c r="AC31" s="49">
        <f t="shared" si="2"/>
        <v>0</v>
      </c>
      <c r="AD31" s="50" t="str">
        <f t="shared" si="3"/>
        <v xml:space="preserve"> </v>
      </c>
      <c r="AE31" s="51"/>
      <c r="AF31" s="51"/>
      <c r="AG31" s="51"/>
    </row>
    <row r="32" spans="1:33" s="52" customFormat="1" ht="15.75" x14ac:dyDescent="0.25">
      <c r="A32" s="42">
        <v>22</v>
      </c>
      <c r="B32" s="24">
        <v>95.925200000000004</v>
      </c>
      <c r="C32" s="24">
        <v>2.2130000000000001</v>
      </c>
      <c r="D32" s="24">
        <v>0.69059999999999999</v>
      </c>
      <c r="E32" s="24">
        <v>0.107</v>
      </c>
      <c r="F32" s="24">
        <v>0.1036</v>
      </c>
      <c r="G32" s="24">
        <v>1.1299999999999999E-2</v>
      </c>
      <c r="H32" s="24">
        <v>2.0400000000000001E-2</v>
      </c>
      <c r="I32" s="24">
        <v>1.6299999999999999E-2</v>
      </c>
      <c r="J32" s="24">
        <v>8.6999999999999994E-3</v>
      </c>
      <c r="K32" s="24">
        <v>7.7999999999999996E-3</v>
      </c>
      <c r="L32" s="24">
        <v>0.73580000000000001</v>
      </c>
      <c r="M32" s="24">
        <v>0.16</v>
      </c>
      <c r="N32" s="25">
        <v>0.7</v>
      </c>
      <c r="O32" s="63">
        <v>8190</v>
      </c>
      <c r="P32" s="32">
        <v>34.288499999999999</v>
      </c>
      <c r="Q32" s="46">
        <f t="shared" si="0"/>
        <v>9.5245833333333323</v>
      </c>
      <c r="R32" s="47">
        <v>9077</v>
      </c>
      <c r="S32" s="32">
        <v>38.004300000000001</v>
      </c>
      <c r="T32" s="48">
        <f t="shared" si="1"/>
        <v>10.556749999999999</v>
      </c>
      <c r="U32" s="34">
        <v>11907</v>
      </c>
      <c r="V32" s="32">
        <v>49.852800000000002</v>
      </c>
      <c r="W32" s="33">
        <v>13.85</v>
      </c>
      <c r="X32" s="34">
        <v>-9.8000000000000007</v>
      </c>
      <c r="Y32" s="43">
        <v>6.3</v>
      </c>
      <c r="Z32" s="35"/>
      <c r="AA32" s="35"/>
      <c r="AB32" s="62"/>
      <c r="AC32" s="49">
        <f t="shared" si="2"/>
        <v>99.999700000000004</v>
      </c>
      <c r="AD32" s="50" t="str">
        <f t="shared" si="3"/>
        <v xml:space="preserve"> </v>
      </c>
      <c r="AE32" s="51"/>
      <c r="AF32" s="51"/>
      <c r="AG32" s="51"/>
    </row>
    <row r="33" spans="1:33" s="52" customFormat="1" ht="15.75" x14ac:dyDescent="0.25">
      <c r="A33" s="42">
        <v>23</v>
      </c>
      <c r="B33" s="24">
        <v>95.898700000000005</v>
      </c>
      <c r="C33" s="24">
        <v>2.2254</v>
      </c>
      <c r="D33" s="24">
        <v>0.70079999999999998</v>
      </c>
      <c r="E33" s="24">
        <v>0.1071</v>
      </c>
      <c r="F33" s="24">
        <v>0.10489999999999999</v>
      </c>
      <c r="G33" s="24">
        <v>4.7999999999999996E-3</v>
      </c>
      <c r="H33" s="24">
        <v>2.1399999999999999E-2</v>
      </c>
      <c r="I33" s="24">
        <v>1.8100000000000002E-2</v>
      </c>
      <c r="J33" s="24">
        <v>6.4999999999999997E-3</v>
      </c>
      <c r="K33" s="24">
        <v>8.8999999999999999E-3</v>
      </c>
      <c r="L33" s="24">
        <v>0.74329999999999996</v>
      </c>
      <c r="M33" s="24">
        <v>0.16</v>
      </c>
      <c r="N33" s="25">
        <v>0.70009999999999994</v>
      </c>
      <c r="O33" s="63">
        <v>8190</v>
      </c>
      <c r="P33" s="32">
        <v>34.288600000000002</v>
      </c>
      <c r="Q33" s="46">
        <f t="shared" si="0"/>
        <v>9.5246111111111116</v>
      </c>
      <c r="R33" s="47">
        <v>9077</v>
      </c>
      <c r="S33" s="32">
        <v>38.004199999999997</v>
      </c>
      <c r="T33" s="48">
        <f t="shared" si="1"/>
        <v>10.556722222222222</v>
      </c>
      <c r="U33" s="34">
        <v>11906</v>
      </c>
      <c r="V33" s="32">
        <v>49.848999999999997</v>
      </c>
      <c r="W33" s="33">
        <v>13.85</v>
      </c>
      <c r="X33" s="34">
        <v>-9.6999999999999993</v>
      </c>
      <c r="Y33" s="43">
        <v>9.3000000000000007</v>
      </c>
      <c r="Z33" s="59">
        <v>4.0000000000000002E-4</v>
      </c>
      <c r="AA33" s="59">
        <v>0</v>
      </c>
      <c r="AB33" s="33"/>
      <c r="AC33" s="49">
        <f t="shared" si="2"/>
        <v>99.999900000000011</v>
      </c>
      <c r="AD33" s="50" t="str">
        <f>IF(AC33=100,"ОК"," ")</f>
        <v xml:space="preserve"> </v>
      </c>
      <c r="AE33" s="51"/>
      <c r="AF33" s="51"/>
      <c r="AG33" s="51"/>
    </row>
    <row r="34" spans="1:33" s="52" customFormat="1" ht="15.75" x14ac:dyDescent="0.25">
      <c r="A34" s="42">
        <v>24</v>
      </c>
      <c r="B34" s="24">
        <v>96.000399999999999</v>
      </c>
      <c r="C34" s="24">
        <v>2.1345999999999998</v>
      </c>
      <c r="D34" s="24">
        <v>0.69269999999999998</v>
      </c>
      <c r="E34" s="24">
        <v>0.1014</v>
      </c>
      <c r="F34" s="24">
        <v>0.1022</v>
      </c>
      <c r="G34" s="24">
        <v>1.15E-2</v>
      </c>
      <c r="H34" s="24">
        <v>1.9800000000000002E-2</v>
      </c>
      <c r="I34" s="24">
        <v>1.46E-2</v>
      </c>
      <c r="J34" s="24">
        <v>5.0000000000000001E-3</v>
      </c>
      <c r="K34" s="24">
        <v>8.0999999999999996E-3</v>
      </c>
      <c r="L34" s="24">
        <v>0.76019999999999999</v>
      </c>
      <c r="M34" s="24">
        <v>0.14929999999999999</v>
      </c>
      <c r="N34" s="44">
        <v>0.69920000000000004</v>
      </c>
      <c r="O34" s="63">
        <v>8181</v>
      </c>
      <c r="P34" s="32">
        <v>34.252000000000002</v>
      </c>
      <c r="Q34" s="46">
        <f t="shared" si="0"/>
        <v>9.5144444444444449</v>
      </c>
      <c r="R34" s="47">
        <v>9068</v>
      </c>
      <c r="S34" s="32">
        <v>37.965000000000003</v>
      </c>
      <c r="T34" s="48">
        <f t="shared" si="1"/>
        <v>10.545833333333334</v>
      </c>
      <c r="U34" s="34">
        <v>11901</v>
      </c>
      <c r="V34" s="32">
        <v>49.826900000000002</v>
      </c>
      <c r="W34" s="33">
        <v>13.84</v>
      </c>
      <c r="X34" s="68">
        <v>-9</v>
      </c>
      <c r="Y34" s="43">
        <v>8.6999999999999993</v>
      </c>
      <c r="Z34" s="70"/>
      <c r="AA34" s="71"/>
      <c r="AB34" s="64" t="s">
        <v>42</v>
      </c>
      <c r="AC34" s="49">
        <f t="shared" si="2"/>
        <v>99.999799999999993</v>
      </c>
      <c r="AD34" s="50" t="str">
        <f t="shared" si="3"/>
        <v xml:space="preserve"> </v>
      </c>
      <c r="AE34" s="51"/>
      <c r="AF34" s="51"/>
      <c r="AG34" s="51"/>
    </row>
    <row r="35" spans="1:33" s="52" customFormat="1" ht="15.75" x14ac:dyDescent="0.25">
      <c r="A35" s="42">
        <v>25</v>
      </c>
      <c r="B35" s="24">
        <v>95.8125</v>
      </c>
      <c r="C35" s="24">
        <v>2.2541000000000002</v>
      </c>
      <c r="D35" s="24">
        <v>0.73670000000000002</v>
      </c>
      <c r="E35" s="24">
        <v>0.1138</v>
      </c>
      <c r="F35" s="24">
        <v>0.1147</v>
      </c>
      <c r="G35" s="24">
        <v>4.7000000000000002E-3</v>
      </c>
      <c r="H35" s="24">
        <v>2.1399999999999999E-2</v>
      </c>
      <c r="I35" s="24">
        <v>1.6899999999999998E-2</v>
      </c>
      <c r="J35" s="24">
        <v>7.4999999999999997E-3</v>
      </c>
      <c r="K35" s="24">
        <v>8.6E-3</v>
      </c>
      <c r="L35" s="24">
        <v>0.74260000000000004</v>
      </c>
      <c r="M35" s="24">
        <v>0.16650000000000001</v>
      </c>
      <c r="N35" s="25">
        <v>0.70099999999999996</v>
      </c>
      <c r="O35" s="63">
        <v>8199</v>
      </c>
      <c r="P35" s="32">
        <v>34.325699999999998</v>
      </c>
      <c r="Q35" s="46">
        <f t="shared" si="0"/>
        <v>9.5349166666666658</v>
      </c>
      <c r="R35" s="47">
        <v>9087</v>
      </c>
      <c r="S35" s="32">
        <v>38.043900000000001</v>
      </c>
      <c r="T35" s="48">
        <f t="shared" si="1"/>
        <v>10.56775</v>
      </c>
      <c r="U35" s="34">
        <v>11911</v>
      </c>
      <c r="V35" s="32">
        <v>49.867199999999997</v>
      </c>
      <c r="W35" s="33">
        <v>13.85</v>
      </c>
      <c r="X35" s="34">
        <v>-9</v>
      </c>
      <c r="Y35" s="43">
        <v>6.7</v>
      </c>
      <c r="Z35" s="59"/>
      <c r="AA35" s="59"/>
      <c r="AB35" s="10"/>
      <c r="AC35" s="49">
        <f t="shared" si="2"/>
        <v>99.999999999999986</v>
      </c>
      <c r="AD35" s="50" t="str">
        <f t="shared" si="3"/>
        <v>ОК</v>
      </c>
      <c r="AE35" s="51"/>
      <c r="AF35" s="51"/>
      <c r="AG35" s="51"/>
    </row>
    <row r="36" spans="1:33" s="52" customFormat="1" ht="15.75" x14ac:dyDescent="0.25">
      <c r="A36" s="53">
        <v>26</v>
      </c>
      <c r="B36" s="24">
        <v>95.817999999999998</v>
      </c>
      <c r="C36" s="24">
        <v>2.2572000000000001</v>
      </c>
      <c r="D36" s="24">
        <v>0.73360000000000003</v>
      </c>
      <c r="E36" s="24">
        <v>0.1119</v>
      </c>
      <c r="F36" s="24">
        <v>0.1113</v>
      </c>
      <c r="G36" s="24">
        <v>8.0000000000000002E-3</v>
      </c>
      <c r="H36" s="24">
        <v>2.1499999999999998E-2</v>
      </c>
      <c r="I36" s="24">
        <v>1.6899999999999998E-2</v>
      </c>
      <c r="J36" s="24">
        <v>7.7999999999999996E-3</v>
      </c>
      <c r="K36" s="24">
        <v>8.2000000000000007E-3</v>
      </c>
      <c r="L36" s="24">
        <v>0.73780000000000001</v>
      </c>
      <c r="M36" s="24">
        <v>0.1678</v>
      </c>
      <c r="N36" s="25">
        <v>0.70099999999999996</v>
      </c>
      <c r="O36" s="63">
        <v>8199</v>
      </c>
      <c r="P36" s="32">
        <v>34.325899999999997</v>
      </c>
      <c r="Q36" s="65">
        <f t="shared" si="0"/>
        <v>9.5349722222222209</v>
      </c>
      <c r="R36" s="47">
        <v>9087</v>
      </c>
      <c r="S36" s="32">
        <v>38.044199999999996</v>
      </c>
      <c r="T36" s="54">
        <f>S36/3.6</f>
        <v>10.567833333333333</v>
      </c>
      <c r="U36" s="34">
        <v>11911</v>
      </c>
      <c r="V36" s="32">
        <v>49.8688</v>
      </c>
      <c r="W36" s="33">
        <v>13.85</v>
      </c>
      <c r="X36" s="34">
        <v>-9</v>
      </c>
      <c r="Y36" s="43">
        <v>6.3</v>
      </c>
      <c r="Z36" s="72"/>
      <c r="AA36" s="8"/>
      <c r="AB36" s="73"/>
      <c r="AC36" s="49">
        <f t="shared" si="2"/>
        <v>100</v>
      </c>
      <c r="AD36" s="50" t="str">
        <f t="shared" si="3"/>
        <v>ОК</v>
      </c>
      <c r="AE36" s="51"/>
      <c r="AF36" s="51"/>
      <c r="AG36" s="51"/>
    </row>
    <row r="37" spans="1:33" s="52" customFormat="1" ht="15.75" x14ac:dyDescent="0.25">
      <c r="A37" s="42">
        <v>27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44"/>
      <c r="O37" s="66">
        <v>8199</v>
      </c>
      <c r="P37" s="27">
        <v>34.325899999999997</v>
      </c>
      <c r="Q37" s="28">
        <f t="shared" si="0"/>
        <v>9.5349722222222209</v>
      </c>
      <c r="R37" s="29">
        <v>9087</v>
      </c>
      <c r="S37" s="27">
        <v>38.044199999999996</v>
      </c>
      <c r="T37" s="30">
        <f t="shared" si="1"/>
        <v>10.567833333333333</v>
      </c>
      <c r="U37" s="34"/>
      <c r="V37" s="32"/>
      <c r="W37" s="33"/>
      <c r="X37" s="34"/>
      <c r="Y37" s="43"/>
      <c r="Z37" s="35"/>
      <c r="AA37" s="35"/>
      <c r="AB37" s="74"/>
      <c r="AC37" s="49">
        <f t="shared" si="2"/>
        <v>0</v>
      </c>
      <c r="AD37" s="50" t="str">
        <f t="shared" si="3"/>
        <v xml:space="preserve"> </v>
      </c>
      <c r="AE37" s="51"/>
      <c r="AF37" s="51"/>
      <c r="AG37" s="51"/>
    </row>
    <row r="38" spans="1:33" s="52" customFormat="1" ht="15.75" x14ac:dyDescent="0.25">
      <c r="A38" s="53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66">
        <v>8199</v>
      </c>
      <c r="P38" s="27">
        <v>34.325899999999997</v>
      </c>
      <c r="Q38" s="67">
        <f t="shared" si="0"/>
        <v>9.5349722222222209</v>
      </c>
      <c r="R38" s="29">
        <v>9087</v>
      </c>
      <c r="S38" s="27">
        <v>38.044199999999996</v>
      </c>
      <c r="T38" s="60">
        <f t="shared" si="1"/>
        <v>10.567833333333333</v>
      </c>
      <c r="U38" s="34"/>
      <c r="V38" s="32"/>
      <c r="W38" s="33"/>
      <c r="X38" s="69"/>
      <c r="Y38" s="43"/>
      <c r="Z38" s="35"/>
      <c r="AA38" s="75"/>
      <c r="AB38" s="64"/>
      <c r="AC38" s="49">
        <f t="shared" si="2"/>
        <v>0</v>
      </c>
      <c r="AD38" s="50" t="str">
        <f t="shared" si="3"/>
        <v xml:space="preserve"> </v>
      </c>
      <c r="AE38" s="51"/>
      <c r="AF38" s="51"/>
      <c r="AG38" s="51"/>
    </row>
    <row r="39" spans="1:33" s="52" customFormat="1" ht="15.75" x14ac:dyDescent="0.25">
      <c r="A39" s="42">
        <v>29</v>
      </c>
      <c r="B39" s="24">
        <v>95.888300000000001</v>
      </c>
      <c r="C39" s="24">
        <v>2.2130000000000001</v>
      </c>
      <c r="D39" s="24">
        <v>0.73070000000000002</v>
      </c>
      <c r="E39" s="24">
        <v>0.1119</v>
      </c>
      <c r="F39" s="24">
        <v>0.1111</v>
      </c>
      <c r="G39" s="24">
        <v>7.6E-3</v>
      </c>
      <c r="H39" s="24">
        <v>1.9800000000000002E-2</v>
      </c>
      <c r="I39" s="24">
        <v>1.49E-2</v>
      </c>
      <c r="J39" s="24">
        <v>7.1000000000000004E-3</v>
      </c>
      <c r="K39" s="24">
        <v>8.0000000000000002E-3</v>
      </c>
      <c r="L39" s="24">
        <v>0.73340000000000005</v>
      </c>
      <c r="M39" s="24">
        <v>0.1542</v>
      </c>
      <c r="N39" s="25">
        <v>0.70040000000000002</v>
      </c>
      <c r="O39" s="63">
        <v>8196</v>
      </c>
      <c r="P39" s="32">
        <v>34.313600000000001</v>
      </c>
      <c r="Q39" s="65">
        <f t="shared" si="0"/>
        <v>9.5315555555555562</v>
      </c>
      <c r="R39" s="47">
        <v>9084</v>
      </c>
      <c r="S39" s="32">
        <v>38.031199999999998</v>
      </c>
      <c r="T39" s="54">
        <f t="shared" si="1"/>
        <v>10.564222222222222</v>
      </c>
      <c r="U39" s="34">
        <v>11912</v>
      </c>
      <c r="V39" s="32">
        <v>49.872999999999998</v>
      </c>
      <c r="W39" s="33">
        <v>13.85</v>
      </c>
      <c r="X39" s="34">
        <v>-8.9</v>
      </c>
      <c r="Y39" s="43">
        <v>8.3000000000000007</v>
      </c>
      <c r="Z39" s="36"/>
      <c r="AA39" s="36"/>
      <c r="AB39" s="37"/>
      <c r="AC39" s="49">
        <f t="shared" si="2"/>
        <v>99.999999999999986</v>
      </c>
      <c r="AD39" s="50" t="str">
        <f t="shared" si="3"/>
        <v>ОК</v>
      </c>
      <c r="AE39" s="51"/>
      <c r="AF39" s="51"/>
      <c r="AG39" s="51"/>
    </row>
    <row r="40" spans="1:33" s="52" customFormat="1" ht="15.75" x14ac:dyDescent="0.25">
      <c r="A40" s="76">
        <v>30</v>
      </c>
      <c r="B40" s="77">
        <v>95.946299999999994</v>
      </c>
      <c r="C40" s="24">
        <v>2.1962999999999999</v>
      </c>
      <c r="D40" s="24">
        <v>0.70579999999999998</v>
      </c>
      <c r="E40" s="24">
        <v>0.11070000000000001</v>
      </c>
      <c r="F40" s="24">
        <v>0.1076</v>
      </c>
      <c r="G40" s="24">
        <v>1.1299999999999999E-2</v>
      </c>
      <c r="H40" s="24">
        <v>2.1000000000000001E-2</v>
      </c>
      <c r="I40" s="24">
        <v>1.5699999999999999E-2</v>
      </c>
      <c r="J40" s="24">
        <v>8.6E-3</v>
      </c>
      <c r="K40" s="24">
        <v>8.0999999999999996E-3</v>
      </c>
      <c r="L40" s="24">
        <v>0.72099999999999997</v>
      </c>
      <c r="M40" s="78">
        <v>0.14760000000000001</v>
      </c>
      <c r="N40" s="25">
        <v>0.7</v>
      </c>
      <c r="O40" s="63">
        <v>8194</v>
      </c>
      <c r="P40" s="32">
        <v>34.306800000000003</v>
      </c>
      <c r="Q40" s="65">
        <f t="shared" si="0"/>
        <v>9.5296666666666674</v>
      </c>
      <c r="R40" s="47">
        <v>9082</v>
      </c>
      <c r="S40" s="32">
        <v>38.0242</v>
      </c>
      <c r="T40" s="54">
        <f t="shared" si="1"/>
        <v>10.562277777777778</v>
      </c>
      <c r="U40" s="34">
        <v>11913</v>
      </c>
      <c r="V40" s="32">
        <v>49.879199999999997</v>
      </c>
      <c r="W40" s="33">
        <v>13.86</v>
      </c>
      <c r="X40" s="79">
        <v>-8.6999999999999993</v>
      </c>
      <c r="Y40" s="58">
        <v>8.6999999999999993</v>
      </c>
      <c r="Z40" s="36"/>
      <c r="AA40" s="36"/>
      <c r="AB40" s="37"/>
      <c r="AC40" s="49">
        <f t="shared" si="2"/>
        <v>99.999999999999986</v>
      </c>
      <c r="AD40" s="50"/>
      <c r="AE40" s="51"/>
      <c r="AF40" s="51"/>
      <c r="AG40" s="51"/>
    </row>
    <row r="41" spans="1:33" s="52" customFormat="1" ht="16.5" thickBot="1" x14ac:dyDescent="0.3">
      <c r="A41" s="80">
        <v>31</v>
      </c>
      <c r="B41" s="81">
        <v>95.770399999999995</v>
      </c>
      <c r="C41" s="82">
        <v>2.2938000000000001</v>
      </c>
      <c r="D41" s="82">
        <v>0.75619999999999998</v>
      </c>
      <c r="E41" s="82">
        <v>0.11890000000000001</v>
      </c>
      <c r="F41" s="82">
        <v>0.1179</v>
      </c>
      <c r="G41" s="82">
        <v>1.11E-2</v>
      </c>
      <c r="H41" s="82">
        <v>2.1499999999999998E-2</v>
      </c>
      <c r="I41" s="82">
        <v>1.61E-2</v>
      </c>
      <c r="J41" s="82">
        <v>6.4999999999999997E-3</v>
      </c>
      <c r="K41" s="82">
        <v>7.7999999999999996E-3</v>
      </c>
      <c r="L41" s="82">
        <v>0.71730000000000005</v>
      </c>
      <c r="M41" s="83">
        <v>0.16250000000000001</v>
      </c>
      <c r="N41" s="84">
        <v>0.7016</v>
      </c>
      <c r="O41" s="63">
        <v>8208</v>
      </c>
      <c r="P41" s="32">
        <v>34.367199999999997</v>
      </c>
      <c r="Q41" s="65">
        <f t="shared" si="0"/>
        <v>9.5464444444444432</v>
      </c>
      <c r="R41" s="47">
        <v>9097</v>
      </c>
      <c r="S41" s="32">
        <v>38.088700000000003</v>
      </c>
      <c r="T41" s="54">
        <f t="shared" si="1"/>
        <v>10.580194444444444</v>
      </c>
      <c r="U41" s="85">
        <v>11920</v>
      </c>
      <c r="V41" s="86">
        <v>49.9069</v>
      </c>
      <c r="W41" s="87">
        <v>13.86</v>
      </c>
      <c r="X41" s="88">
        <v>-8.9</v>
      </c>
      <c r="Y41" s="89">
        <v>7.4</v>
      </c>
      <c r="Z41" s="90"/>
      <c r="AA41" s="90"/>
      <c r="AB41" s="91"/>
      <c r="AC41" s="49">
        <f t="shared" si="2"/>
        <v>100</v>
      </c>
      <c r="AD41" s="50" t="str">
        <f t="shared" si="3"/>
        <v>ОК</v>
      </c>
      <c r="AE41" s="51"/>
      <c r="AF41" s="51"/>
      <c r="AG41" s="51"/>
    </row>
    <row r="42" spans="1:33" ht="15" customHeight="1" thickBot="1" x14ac:dyDescent="0.3">
      <c r="A42" s="195" t="s">
        <v>43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7"/>
      <c r="O42" s="198">
        <v>8187.3548387096771</v>
      </c>
      <c r="P42" s="180">
        <v>34.278390322580648</v>
      </c>
      <c r="Q42" s="182">
        <v>9.5217750896057343</v>
      </c>
      <c r="R42" s="182">
        <v>9074.677419354839</v>
      </c>
      <c r="S42" s="180">
        <v>37.993345161290321</v>
      </c>
      <c r="T42" s="182">
        <v>10.553706989247312</v>
      </c>
      <c r="U42" s="184"/>
      <c r="V42" s="185"/>
      <c r="W42" s="185"/>
      <c r="X42" s="185"/>
      <c r="Y42" s="185"/>
      <c r="Z42" s="185"/>
      <c r="AA42" s="185"/>
      <c r="AB42" s="186"/>
      <c r="AC42" s="92"/>
      <c r="AD42" s="93"/>
      <c r="AE42" s="94"/>
      <c r="AF42" s="94"/>
      <c r="AG42" s="94"/>
    </row>
    <row r="43" spans="1:33" ht="19.5" customHeight="1" thickBot="1" x14ac:dyDescent="0.3">
      <c r="A43" s="15"/>
      <c r="B43" s="95"/>
      <c r="C43" s="95"/>
      <c r="D43" s="95"/>
      <c r="E43" s="95"/>
      <c r="F43" s="95"/>
      <c r="G43" s="95"/>
      <c r="H43" s="187" t="s">
        <v>44</v>
      </c>
      <c r="I43" s="188"/>
      <c r="J43" s="188"/>
      <c r="K43" s="188"/>
      <c r="L43" s="188"/>
      <c r="M43" s="188"/>
      <c r="N43" s="189"/>
      <c r="O43" s="199"/>
      <c r="P43" s="181"/>
      <c r="Q43" s="183"/>
      <c r="R43" s="183"/>
      <c r="S43" s="181"/>
      <c r="T43" s="183"/>
      <c r="U43" s="190"/>
      <c r="V43" s="191"/>
      <c r="W43" s="191"/>
      <c r="X43" s="191"/>
      <c r="Y43" s="191"/>
      <c r="Z43" s="191"/>
      <c r="AA43" s="191"/>
      <c r="AB43" s="192"/>
    </row>
    <row r="44" spans="1:33" ht="22.5" customHeight="1" x14ac:dyDescent="0.25">
      <c r="A44" s="1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93"/>
      <c r="V44" s="193"/>
      <c r="W44" s="193"/>
      <c r="X44" s="193"/>
      <c r="Y44" s="193"/>
      <c r="Z44" s="193"/>
      <c r="AA44" s="193"/>
      <c r="AB44" s="194"/>
    </row>
    <row r="45" spans="1:33" ht="22.5" customHeight="1" x14ac:dyDescent="0.25">
      <c r="A45" s="1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6"/>
      <c r="V45" s="96"/>
      <c r="W45" s="96"/>
      <c r="X45" s="96"/>
      <c r="Y45" s="96"/>
      <c r="Z45" s="96"/>
      <c r="AA45" s="96"/>
      <c r="AB45" s="97"/>
    </row>
    <row r="46" spans="1:33" ht="15.75" x14ac:dyDescent="0.25">
      <c r="A46" s="15"/>
      <c r="B46" s="178" t="s">
        <v>45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0"/>
    </row>
    <row r="47" spans="1:33" ht="15.75" x14ac:dyDescent="0.25">
      <c r="A47" s="15"/>
      <c r="B47" s="8"/>
      <c r="C47" s="9" t="s">
        <v>46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 t="s">
        <v>47</v>
      </c>
      <c r="P47" s="8"/>
      <c r="Q47" s="8"/>
      <c r="R47" s="9" t="s">
        <v>48</v>
      </c>
      <c r="S47" s="8"/>
      <c r="T47" s="8"/>
      <c r="U47" s="8"/>
      <c r="V47" s="9" t="s">
        <v>49</v>
      </c>
      <c r="W47" s="8"/>
      <c r="X47" s="8"/>
      <c r="Y47" s="8"/>
      <c r="Z47" s="8"/>
      <c r="AA47" s="8"/>
      <c r="AB47" s="10"/>
    </row>
    <row r="48" spans="1:33" ht="15.75" x14ac:dyDescent="0.25">
      <c r="A48" s="15"/>
      <c r="B48" s="178" t="s">
        <v>50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0"/>
    </row>
    <row r="49" spans="1:28" ht="15.75" x14ac:dyDescent="0.25">
      <c r="A49" s="15"/>
      <c r="B49" s="8"/>
      <c r="C49" s="9" t="s">
        <v>51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 t="s">
        <v>47</v>
      </c>
      <c r="P49" s="8"/>
      <c r="Q49" s="8"/>
      <c r="R49" s="9" t="s">
        <v>48</v>
      </c>
      <c r="S49" s="8"/>
      <c r="T49" s="8"/>
      <c r="U49" s="8"/>
      <c r="V49" s="9" t="s">
        <v>49</v>
      </c>
      <c r="W49" s="8"/>
      <c r="X49" s="8"/>
      <c r="Y49" s="8"/>
      <c r="Z49" s="8"/>
      <c r="AA49" s="8"/>
      <c r="AB49" s="10"/>
    </row>
    <row r="50" spans="1:28" ht="15.75" x14ac:dyDescent="0.25">
      <c r="A50" s="15"/>
      <c r="B50" s="179" t="s">
        <v>52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0"/>
    </row>
    <row r="51" spans="1:28" ht="15.75" x14ac:dyDescent="0.25">
      <c r="A51" s="15"/>
      <c r="B51" s="8"/>
      <c r="C51" s="9" t="s">
        <v>53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 t="s">
        <v>47</v>
      </c>
      <c r="P51" s="8"/>
      <c r="Q51" s="8"/>
      <c r="R51" s="9" t="s">
        <v>48</v>
      </c>
      <c r="S51" s="8"/>
      <c r="T51" s="8"/>
      <c r="U51" s="8"/>
      <c r="V51" s="9" t="s">
        <v>49</v>
      </c>
      <c r="W51" s="8"/>
      <c r="X51" s="8"/>
      <c r="Y51" s="8"/>
      <c r="Z51" s="8"/>
      <c r="AA51" s="8"/>
      <c r="AB51" s="10"/>
    </row>
    <row r="52" spans="1:28" ht="16.5" thickBot="1" x14ac:dyDescent="0.3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</row>
    <row r="53" spans="1:28" ht="15.75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</row>
  </sheetData>
  <mergeCells count="46"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G1:Y1"/>
    <mergeCell ref="Z1:AB1"/>
    <mergeCell ref="G2:Y2"/>
    <mergeCell ref="G3:Y3"/>
    <mergeCell ref="V5:W5"/>
    <mergeCell ref="X5:Y5"/>
    <mergeCell ref="AA5:A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D32" sqref="D32"/>
    </sheetView>
  </sheetViews>
  <sheetFormatPr defaultRowHeight="14.25" x14ac:dyDescent="0.2"/>
  <cols>
    <col min="1" max="1" width="23.85546875" style="102" customWidth="1"/>
    <col min="2" max="2" width="26.85546875" style="102" customWidth="1"/>
    <col min="3" max="3" width="21.140625" style="102" customWidth="1"/>
    <col min="4" max="4" width="21.42578125" style="102" customWidth="1"/>
    <col min="5" max="5" width="22" style="102" customWidth="1"/>
    <col min="6" max="14" width="12.7109375" style="102" customWidth="1"/>
    <col min="15" max="15" width="20.140625" style="102" customWidth="1"/>
    <col min="16" max="16384" width="9.140625" style="102"/>
  </cols>
  <sheetData>
    <row r="1" spans="1:27" ht="15" x14ac:dyDescent="0.2">
      <c r="A1" s="202"/>
      <c r="B1" s="202"/>
    </row>
    <row r="2" spans="1:27" ht="15" x14ac:dyDescent="0.25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7" ht="15" thickBot="1" x14ac:dyDescent="0.25"/>
    <row r="4" spans="1:27" ht="15.75" thickBot="1" x14ac:dyDescent="0.25">
      <c r="A4" s="203" t="s">
        <v>57</v>
      </c>
      <c r="B4" s="203" t="s">
        <v>58</v>
      </c>
      <c r="C4" s="205" t="s">
        <v>59</v>
      </c>
      <c r="D4" s="206"/>
      <c r="E4" s="207"/>
    </row>
    <row r="5" spans="1:27" ht="15.75" thickBot="1" x14ac:dyDescent="0.25">
      <c r="A5" s="204"/>
      <c r="B5" s="204"/>
      <c r="C5" s="104" t="s">
        <v>60</v>
      </c>
      <c r="D5" s="105" t="s">
        <v>61</v>
      </c>
      <c r="E5" s="104" t="s">
        <v>62</v>
      </c>
    </row>
    <row r="6" spans="1:27" ht="15.75" thickBot="1" x14ac:dyDescent="0.25">
      <c r="A6" s="208" t="s">
        <v>63</v>
      </c>
      <c r="B6" s="106" t="s">
        <v>54</v>
      </c>
      <c r="C6" s="107">
        <v>37.99</v>
      </c>
      <c r="D6" s="108">
        <v>9075</v>
      </c>
      <c r="E6" s="109">
        <v>10.55</v>
      </c>
    </row>
    <row r="7" spans="1:27" ht="15.75" thickBot="1" x14ac:dyDescent="0.25">
      <c r="A7" s="208"/>
      <c r="B7" s="110" t="s">
        <v>55</v>
      </c>
      <c r="C7" s="111">
        <v>37.99</v>
      </c>
      <c r="D7" s="112">
        <v>9075</v>
      </c>
      <c r="E7" s="109">
        <v>10.55</v>
      </c>
    </row>
    <row r="8" spans="1:27" ht="15.75" thickBot="1" x14ac:dyDescent="0.25">
      <c r="A8" s="209"/>
      <c r="B8" s="113"/>
      <c r="C8" s="109"/>
      <c r="D8" s="114"/>
      <c r="E8" s="109"/>
    </row>
    <row r="9" spans="1:27" ht="15.75" hidden="1" thickBot="1" x14ac:dyDescent="0.25">
      <c r="A9" s="210"/>
      <c r="B9" s="115"/>
      <c r="C9" s="116"/>
      <c r="D9" s="112"/>
      <c r="E9" s="109"/>
    </row>
    <row r="10" spans="1:27" ht="15.75" hidden="1" thickBot="1" x14ac:dyDescent="0.25">
      <c r="A10" s="210"/>
      <c r="B10" s="115"/>
      <c r="C10" s="109"/>
      <c r="D10" s="117"/>
      <c r="E10" s="109"/>
    </row>
    <row r="11" spans="1:27" ht="15.75" thickBot="1" x14ac:dyDescent="0.25">
      <c r="A11" s="200" t="s">
        <v>64</v>
      </c>
      <c r="B11" s="201"/>
      <c r="C11" s="118">
        <v>37.99</v>
      </c>
      <c r="D11" s="119">
        <v>9075</v>
      </c>
      <c r="E11" s="120">
        <v>10.55</v>
      </c>
    </row>
    <row r="15" spans="1:27" ht="15.75" x14ac:dyDescent="0.2">
      <c r="A15" s="121" t="s">
        <v>65</v>
      </c>
      <c r="B15" s="121"/>
      <c r="C15" s="121"/>
      <c r="D15" s="121"/>
      <c r="E15" s="122"/>
      <c r="F15" s="123">
        <v>42886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</row>
    <row r="16" spans="1:27" ht="15" x14ac:dyDescent="0.25">
      <c r="A16" s="126" t="s">
        <v>46</v>
      </c>
      <c r="C16" s="127"/>
      <c r="D16" s="126" t="s">
        <v>47</v>
      </c>
      <c r="E16" s="126" t="s">
        <v>48</v>
      </c>
      <c r="F16" s="126" t="s">
        <v>49</v>
      </c>
      <c r="G16" s="127"/>
      <c r="H16" s="127"/>
      <c r="I16" s="125"/>
      <c r="J16" s="127"/>
      <c r="K16" s="127"/>
      <c r="L16" s="127"/>
      <c r="M16" s="127"/>
      <c r="N16" s="125"/>
      <c r="O16" s="127"/>
      <c r="P16" s="127"/>
      <c r="Q16" s="125"/>
      <c r="R16" s="125"/>
      <c r="S16" s="125"/>
      <c r="T16" s="125"/>
      <c r="U16" s="125"/>
      <c r="V16" s="127"/>
      <c r="W16" s="127"/>
      <c r="X16" s="127"/>
      <c r="Y16" s="127"/>
      <c r="Z16" s="127"/>
      <c r="AA16" s="125"/>
    </row>
    <row r="17" spans="1:27" ht="15.75" x14ac:dyDescent="0.2">
      <c r="A17" s="121" t="s">
        <v>66</v>
      </c>
      <c r="B17" s="121"/>
      <c r="C17" s="121"/>
      <c r="D17" s="122"/>
      <c r="E17" s="122"/>
      <c r="F17" s="123">
        <v>42886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</row>
    <row r="18" spans="1:27" ht="15" x14ac:dyDescent="0.25">
      <c r="A18" s="126" t="s">
        <v>51</v>
      </c>
      <c r="C18" s="127"/>
      <c r="D18" s="126" t="s">
        <v>47</v>
      </c>
      <c r="E18" s="126" t="s">
        <v>48</v>
      </c>
      <c r="F18" s="126" t="s">
        <v>49</v>
      </c>
      <c r="G18" s="127"/>
      <c r="H18" s="127"/>
      <c r="I18" s="127"/>
      <c r="J18" s="127"/>
      <c r="K18" s="127"/>
      <c r="L18" s="127"/>
      <c r="M18" s="127"/>
      <c r="N18" s="125"/>
      <c r="O18" s="127"/>
      <c r="P18" s="127"/>
      <c r="Q18" s="126"/>
      <c r="R18" s="127"/>
      <c r="S18" s="127"/>
      <c r="T18" s="127"/>
      <c r="U18" s="126"/>
      <c r="V18" s="127"/>
      <c r="W18" s="127"/>
      <c r="X18" s="127"/>
      <c r="Y18" s="127"/>
      <c r="Z18" s="127"/>
      <c r="AA18" s="125"/>
    </row>
    <row r="19" spans="1:27" ht="15.75" x14ac:dyDescent="0.2">
      <c r="A19" s="128" t="s">
        <v>67</v>
      </c>
      <c r="B19" s="128"/>
      <c r="C19" s="128" t="s">
        <v>68</v>
      </c>
      <c r="D19" s="128"/>
      <c r="E19" s="129"/>
      <c r="F19" s="130">
        <v>42886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25"/>
    </row>
    <row r="20" spans="1:27" ht="15" x14ac:dyDescent="0.25">
      <c r="A20" s="126" t="s">
        <v>53</v>
      </c>
      <c r="C20" s="127"/>
      <c r="D20" s="126" t="s">
        <v>47</v>
      </c>
      <c r="E20" s="126" t="s">
        <v>48</v>
      </c>
      <c r="F20" s="126" t="s">
        <v>49</v>
      </c>
      <c r="G20" s="127"/>
      <c r="H20" s="127"/>
      <c r="I20" s="127"/>
      <c r="J20" s="127"/>
      <c r="K20" s="127"/>
      <c r="L20" s="127"/>
      <c r="M20" s="127"/>
      <c r="N20" s="125"/>
      <c r="O20" s="127"/>
      <c r="P20" s="127"/>
      <c r="Q20" s="126"/>
      <c r="R20" s="127"/>
      <c r="S20" s="127"/>
      <c r="T20" s="127"/>
      <c r="U20" s="126"/>
      <c r="V20" s="127"/>
      <c r="W20" s="127"/>
      <c r="X20" s="127"/>
      <c r="Y20" s="127"/>
      <c r="Z20" s="127"/>
      <c r="AA20" s="125"/>
    </row>
    <row r="21" spans="1:27" ht="15.75" thickBot="1" x14ac:dyDescent="0.3">
      <c r="A21" s="132"/>
      <c r="B21" s="132"/>
      <c r="C21" s="132"/>
      <c r="D21" s="132"/>
      <c r="E21" s="132"/>
      <c r="F21" s="132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5"/>
    </row>
  </sheetData>
  <mergeCells count="7">
    <mergeCell ref="A11:B11"/>
    <mergeCell ref="A1:B1"/>
    <mergeCell ref="A4:A5"/>
    <mergeCell ref="B4:B5"/>
    <mergeCell ref="C4:E4"/>
    <mergeCell ref="A6:A7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додаток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2017-06-02T09:05:13Z</dcterms:modified>
</cp:coreProperties>
</file>