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 розрахунок 42" sheetId="4" r:id="rId1"/>
    <sheet name="42" sheetId="5" r:id="rId2"/>
    <sheet name="д42" sheetId="6" r:id="rId3"/>
  </sheets>
  <externalReferences>
    <externalReference r:id="rId4"/>
  </externalReferences>
  <definedNames>
    <definedName name="_xlnm.Print_Area" localSheetId="0">' розрахунок 42'!$A$1:$F$46</definedName>
    <definedName name="_xlnm.Print_Area" localSheetId="1">'42'!$A$7:$AB$58</definedName>
    <definedName name="_xlnm.Print_Area" localSheetId="2">д42!$A$1:$F$19</definedName>
  </definedNames>
  <calcPr calcId="124519" calcMode="manual"/>
</workbook>
</file>

<file path=xl/calcChain.xml><?xml version="1.0" encoding="utf-8"?>
<calcChain xmlns="http://schemas.openxmlformats.org/spreadsheetml/2006/main">
  <c r="F23" i="4"/>
  <c r="F17" i="6"/>
  <c r="F15" s="1"/>
  <c r="F13"/>
  <c r="F45" i="4"/>
  <c r="E37"/>
  <c r="D37"/>
  <c r="C37"/>
  <c r="F37" s="1"/>
  <c r="B37"/>
  <c r="E36"/>
  <c r="D36"/>
  <c r="C36"/>
  <c r="F36" s="1"/>
  <c r="B36"/>
  <c r="E35"/>
  <c r="D35"/>
  <c r="F35" s="1"/>
  <c r="C35"/>
  <c r="B35"/>
  <c r="E34"/>
  <c r="D34"/>
  <c r="C34"/>
  <c r="F34" s="1"/>
  <c r="B34"/>
  <c r="E33"/>
  <c r="D33"/>
  <c r="F33" s="1"/>
  <c r="C33"/>
  <c r="B33"/>
  <c r="E32"/>
  <c r="D32"/>
  <c r="C32"/>
  <c r="F32" s="1"/>
  <c r="B32"/>
  <c r="E31"/>
  <c r="D31"/>
  <c r="F31" s="1"/>
  <c r="C31"/>
  <c r="B31"/>
  <c r="E30"/>
  <c r="D30"/>
  <c r="C30"/>
  <c r="F30" s="1"/>
  <c r="B30"/>
  <c r="E29"/>
  <c r="D29"/>
  <c r="F29" s="1"/>
  <c r="C29"/>
  <c r="B29"/>
  <c r="E28"/>
  <c r="D28"/>
  <c r="C28"/>
  <c r="F28" s="1"/>
  <c r="B28"/>
  <c r="E27"/>
  <c r="D27"/>
  <c r="F27" s="1"/>
  <c r="C27"/>
  <c r="B27"/>
  <c r="E26"/>
  <c r="D26"/>
  <c r="C26"/>
  <c r="F26" s="1"/>
  <c r="B26"/>
  <c r="E25"/>
  <c r="D25"/>
  <c r="F25" s="1"/>
  <c r="C25"/>
  <c r="B25"/>
  <c r="E24"/>
  <c r="D24"/>
  <c r="C24"/>
  <c r="F24" s="1"/>
  <c r="B24"/>
  <c r="E23"/>
  <c r="D23"/>
  <c r="C23"/>
  <c r="B23"/>
  <c r="E22"/>
  <c r="D22"/>
  <c r="C22"/>
  <c r="F22" s="1"/>
  <c r="B22"/>
  <c r="E21"/>
  <c r="D21"/>
  <c r="C21"/>
  <c r="F21" s="1"/>
  <c r="B21"/>
  <c r="E20"/>
  <c r="D20"/>
  <c r="C20"/>
  <c r="F20" s="1"/>
  <c r="B20"/>
  <c r="E19"/>
  <c r="D19"/>
  <c r="F19" s="1"/>
  <c r="C19"/>
  <c r="B19"/>
  <c r="E18"/>
  <c r="D18"/>
  <c r="C18"/>
  <c r="F18" s="1"/>
  <c r="B18"/>
  <c r="E17"/>
  <c r="D17"/>
  <c r="F17" s="1"/>
  <c r="C17"/>
  <c r="B17"/>
  <c r="E16"/>
  <c r="D16"/>
  <c r="C16"/>
  <c r="F16" s="1"/>
  <c r="B16"/>
  <c r="E15"/>
  <c r="D15"/>
  <c r="F15" s="1"/>
  <c r="C15"/>
  <c r="B15"/>
  <c r="E14"/>
  <c r="D14"/>
  <c r="C14"/>
  <c r="F14" s="1"/>
  <c r="B14"/>
  <c r="E13"/>
  <c r="D13"/>
  <c r="F13" s="1"/>
  <c r="C13"/>
  <c r="B13"/>
  <c r="E12"/>
  <c r="D12"/>
  <c r="C12"/>
  <c r="F12" s="1"/>
  <c r="B12"/>
  <c r="E11"/>
  <c r="D11"/>
  <c r="C11"/>
  <c r="F11" s="1"/>
  <c r="B11"/>
  <c r="E10"/>
  <c r="D10"/>
  <c r="C10"/>
  <c r="F10" s="1"/>
  <c r="B10"/>
  <c r="E9"/>
  <c r="D9"/>
  <c r="F9" s="1"/>
  <c r="C9"/>
  <c r="B9"/>
  <c r="E8"/>
  <c r="D8"/>
  <c r="C8"/>
  <c r="F8" s="1"/>
  <c r="B8"/>
  <c r="E7"/>
  <c r="E38" s="1"/>
  <c r="D7"/>
  <c r="D38" s="1"/>
  <c r="C7"/>
  <c r="C38" s="1"/>
  <c r="B7"/>
  <c r="E3"/>
  <c r="C39" l="1"/>
  <c r="C40" s="1"/>
  <c r="E39"/>
  <c r="E40" s="1"/>
  <c r="F7"/>
  <c r="F38" s="1"/>
  <c r="D39"/>
  <c r="D40" s="1"/>
  <c r="E42" l="1"/>
  <c r="E41"/>
  <c r="F39"/>
  <c r="F40" s="1"/>
  <c r="D42"/>
  <c r="D41"/>
  <c r="C42"/>
  <c r="C41"/>
  <c r="F42" l="1"/>
  <c r="F41"/>
</calcChain>
</file>

<file path=xl/sharedStrings.xml><?xml version="1.0" encoding="utf-8"?>
<sst xmlns="http://schemas.openxmlformats.org/spreadsheetml/2006/main" count="178" uniqueCount="146">
  <si>
    <t>Додаток до Паспорту фізико-хімічних показників природного газу по маршруту № 42</t>
  </si>
  <si>
    <t>Число місяця</t>
  </si>
  <si>
    <t>Теплота згоряння вища, МДж/м3</t>
  </si>
  <si>
    <t>Київська область</t>
  </si>
  <si>
    <t>Загальний обсяг газу, м3</t>
  </si>
  <si>
    <t xml:space="preserve">Обсяг газу переданого за добу,  м3 </t>
  </si>
  <si>
    <t xml:space="preserve">    Згурівка</t>
  </si>
  <si>
    <t xml:space="preserve">    Сулимівка </t>
  </si>
  <si>
    <t xml:space="preserve">    Сотниківка</t>
  </si>
  <si>
    <t>Енергія, МДж</t>
  </si>
  <si>
    <r>
      <t>Теплота згоряння (середньозважене значення за місяць), МДж/м</t>
    </r>
    <r>
      <rPr>
        <sz val="9"/>
        <color theme="1"/>
        <rFont val="Calibri"/>
        <family val="2"/>
        <charset val="204"/>
      </rPr>
      <t>³</t>
    </r>
  </si>
  <si>
    <r>
      <t>Теплота згоряння (середньозважене значення за місяць), ккал/м</t>
    </r>
    <r>
      <rPr>
        <sz val="9"/>
        <color theme="1"/>
        <rFont val="Calibri"/>
        <family val="2"/>
        <charset val="204"/>
      </rPr>
      <t>³</t>
    </r>
  </si>
  <si>
    <r>
      <t>Теплота згоряння (середньозважене значення за місяць), кВт*год./м</t>
    </r>
    <r>
      <rPr>
        <sz val="9"/>
        <color theme="1"/>
        <rFont val="Calibri"/>
        <family val="2"/>
        <charset val="204"/>
      </rPr>
      <t>³</t>
    </r>
  </si>
  <si>
    <t>Головний інженер Яготинського ЛВУМГ</t>
  </si>
  <si>
    <t xml:space="preserve">Приймак М.А.     </t>
  </si>
  <si>
    <t>Завідувач вимірювальної хіміко-аналітичної лабораторії</t>
  </si>
  <si>
    <t xml:space="preserve">Бугера Т.О. </t>
  </si>
  <si>
    <t>Начальник служби газовимірювань та метрології</t>
  </si>
  <si>
    <t xml:space="preserve">Калитюк О.А.   </t>
  </si>
  <si>
    <t>ПАТ "УКРТРАНСГАЗ"</t>
  </si>
  <si>
    <t>ПАСПОРТ ФІЗИКО-ХІМІЧНИХ ПОКАЗНИКІВ ПРИРОДНОГО ГАЗУ  № 42</t>
  </si>
  <si>
    <t>Філія "УМГ "Київтрансгаз"</t>
  </si>
  <si>
    <r>
      <t xml:space="preserve">переданого Яготинським ЛВУМГ та прийнятого  </t>
    </r>
    <r>
      <rPr>
        <b/>
        <sz val="13"/>
        <color theme="1"/>
        <rFont val="Times New Roman"/>
        <family val="1"/>
        <charset val="204"/>
      </rPr>
      <t>ПАТ "Київоблгаз"</t>
    </r>
  </si>
  <si>
    <t>Яготинське ЛВУМГ</t>
  </si>
  <si>
    <t>Маршрут № 42</t>
  </si>
  <si>
    <t>Вимірювальна хіміко-аналітична лабораторія</t>
  </si>
  <si>
    <r>
      <t xml:space="preserve">Свідоцтво </t>
    </r>
    <r>
      <rPr>
        <b/>
        <sz val="8"/>
        <rFont val="Arial"/>
        <family val="2"/>
        <charset val="204"/>
      </rPr>
      <t xml:space="preserve">№ </t>
    </r>
  </si>
  <si>
    <t>чинно до</t>
  </si>
  <si>
    <r>
      <t xml:space="preserve">по газопроводу  </t>
    </r>
    <r>
      <rPr>
        <b/>
        <i/>
        <sz val="12"/>
        <color theme="1"/>
        <rFont val="Times New Roman"/>
        <family val="1"/>
        <charset val="204"/>
      </rPr>
      <t>"ЄФРЕМІВКА-ДИКАНЬКА-КИЇВ"</t>
    </r>
  </si>
  <si>
    <t>за період з</t>
  </si>
  <si>
    <t xml:space="preserve"> по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</si>
  <si>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</si>
  <si>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</si>
  <si>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r>
      <t xml:space="preserve">Температура точки роси за вологою (Р = 3.92 МПа), </t>
    </r>
    <r>
      <rPr>
        <b/>
        <sz val="11"/>
        <rFont val="Calibri"/>
        <family val="2"/>
        <charset val="204"/>
      </rPr>
      <t>°</t>
    </r>
    <r>
      <rPr>
        <b/>
        <sz val="11"/>
        <rFont val="Times New Roman"/>
        <family val="1"/>
        <charset val="204"/>
      </rPr>
      <t>С</t>
    </r>
  </si>
  <si>
    <r>
      <t xml:space="preserve">Температура точки роси за вуглеводнями, </t>
    </r>
    <r>
      <rPr>
        <b/>
        <sz val="11"/>
        <rFont val="Calibri"/>
        <family val="2"/>
        <charset val="204"/>
      </rPr>
      <t>°</t>
    </r>
    <r>
      <rPr>
        <b/>
        <sz val="11"/>
        <rFont val="Times New Roman"/>
        <family val="1"/>
        <charset val="204"/>
      </rPr>
      <t>С</t>
    </r>
  </si>
  <si>
    <r>
      <t>Вміст сірководню,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</si>
  <si>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Вміст меркаптанової сірки,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</si>
  <si>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Вміст механічних домішок,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</si>
  <si>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</si>
  <si>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Температура вимірювання/згоряння при  20/25</t>
    </r>
    <r>
      <rPr>
        <b/>
        <sz val="11"/>
        <color theme="1"/>
        <rFont val="Calibri"/>
        <family val="2"/>
        <charset val="204"/>
      </rPr>
      <t>°</t>
    </r>
    <r>
      <rPr>
        <b/>
        <sz val="9.9"/>
        <color theme="1"/>
        <rFont val="Times New Roman"/>
        <family val="1"/>
        <charset val="204"/>
      </rPr>
      <t>С</t>
    </r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</si>
  <si>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</si>
  <si>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</si>
  <si>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</si>
  <si>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</si>
  <si>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</si>
  <si>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</si>
  <si>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</si>
  <si>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</si>
  <si>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</si>
  <si>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</si>
  <si>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</si>
  <si>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</si>
  <si>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t>Теплота згоряння нижча</t>
  </si>
  <si>
    <t>Теплота згоряння вища</t>
  </si>
  <si>
    <t>Число Воббе вище</t>
  </si>
  <si>
    <t xml:space="preserve"> ккал/м3</t>
  </si>
  <si>
    <t xml:space="preserve"> МДж/м3</t>
  </si>
  <si>
    <t>кВт⋅год/м3</t>
  </si>
  <si>
    <t xml:space="preserve">  </t>
  </si>
  <si>
    <t>&lt;0,006</t>
  </si>
  <si>
    <t>&lt;0,02</t>
  </si>
  <si>
    <t>відсут</t>
  </si>
  <si>
    <r>
      <t>Вміст одоранту при одоризації становить 16 г на 1 000 м</t>
    </r>
    <r>
      <rPr>
        <sz val="11"/>
        <color theme="1"/>
        <rFont val="Calibri"/>
        <family val="2"/>
        <charset val="204"/>
      </rPr>
      <t>³ газу</t>
    </r>
  </si>
  <si>
    <t>Середньозважене значення теплоти згоряння:</t>
  </si>
  <si>
    <t xml:space="preserve">Головний інженер Яготинського ЛВУМГ                                                                                                                          Приймак М.А.                                                       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</si>
  <si>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</si>
  <si>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</si>
  <si>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</si>
  <si>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</si>
  <si>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 xml:space="preserve">Завідувач вимірювальної хіміко-аналітичної лабораторії                                                                                                  Бугера Т.О.                                                                                              </t>
  </si>
  <si>
    <t>Лабораторія, де здійснювалось вимірювання газу</t>
  </si>
  <si>
    <t xml:space="preserve">Начальник служби газовимірювань та метрології                                                                                                              Калитюк О.А                                                                                    </t>
  </si>
  <si>
    <t>Підрозділу, відповідального за облік газу за маршрутом</t>
  </si>
  <si>
    <r>
      <t xml:space="preserve">Додаток до Паспорту фізико-хімічних показників природного газу </t>
    </r>
    <r>
      <rPr>
        <b/>
        <sz val="11"/>
        <color rgb="FFC00000"/>
        <rFont val="Arial"/>
        <family val="2"/>
        <charset val="204"/>
      </rPr>
      <t>№ 42</t>
    </r>
  </si>
  <si>
    <t>Область</t>
  </si>
  <si>
    <t>ГРС, прямий споживач</t>
  </si>
  <si>
    <t>Cередньозважене значення вищої теплоти згоряння</t>
  </si>
  <si>
    <t xml:space="preserve"> МДж/м³</t>
  </si>
  <si>
    <t>ккал/м³</t>
  </si>
  <si>
    <t>кВт*год./м³</t>
  </si>
  <si>
    <t>Київська</t>
  </si>
  <si>
    <r>
      <t xml:space="preserve">Середньозважене значення </t>
    </r>
    <r>
      <rPr>
        <b/>
        <sz val="11"/>
        <color rgb="FFC00000"/>
        <rFont val="Arial"/>
        <family val="2"/>
        <charset val="204"/>
      </rPr>
      <t>вищої</t>
    </r>
    <r>
      <rPr>
        <b/>
        <sz val="11"/>
        <rFont val="Arial"/>
        <family val="2"/>
        <charset val="204"/>
      </rPr>
      <t xml:space="preserve"> теплоти згоряння по маршруту № 42</t>
    </r>
  </si>
  <si>
    <t xml:space="preserve">Головний інженер Яготинського ЛВУМГ                                                                                                         Приймак М.А.                                                                                  </t>
  </si>
  <si>
    <t xml:space="preserve">Завідувач вимірювальної хіміко-аналітичної лабораторії                                                                                Бугера Т.О.                                                                                                      </t>
  </si>
  <si>
    <t>Начальник служби газовимірювань та метрології                                                                                           Калитюк О.А.</t>
  </si>
  <si>
    <t>70А-100-15</t>
  </si>
  <si>
    <t>31.12.2018р.</t>
  </si>
  <si>
    <t>89,9547</t>
  </si>
  <si>
    <t>4,8799</t>
  </si>
  <si>
    <t>1,1050</t>
  </si>
  <si>
    <t>0,1217</t>
  </si>
  <si>
    <t>0,1873</t>
  </si>
  <si>
    <t>0,0003</t>
  </si>
  <si>
    <t>0,0468</t>
  </si>
  <si>
    <t>0,0386</t>
  </si>
  <si>
    <t>0,0607</t>
  </si>
  <si>
    <t>0,0062</t>
  </si>
  <si>
    <t>1,6273</t>
  </si>
  <si>
    <t>1,9715</t>
  </si>
  <si>
    <t>89,9797</t>
  </si>
  <si>
    <t>4,8069</t>
  </si>
  <si>
    <t>1,0883</t>
  </si>
  <si>
    <t>0,1175</t>
  </si>
  <si>
    <t>0,1806</t>
  </si>
  <si>
    <t>8,0001E-5</t>
  </si>
  <si>
    <t>0,0472</t>
  </si>
  <si>
    <t>0,0384</t>
  </si>
  <si>
    <t>0,0615</t>
  </si>
  <si>
    <t>0,0099</t>
  </si>
  <si>
    <t>1,7243</t>
  </si>
  <si>
    <t>1,9455</t>
  </si>
  <si>
    <t>89,7984</t>
  </si>
  <si>
    <t>4,9457</t>
  </si>
  <si>
    <t>1,0825</t>
  </si>
  <si>
    <t>0,1194</t>
  </si>
  <si>
    <t>0,1829</t>
  </si>
  <si>
    <t>0,0467</t>
  </si>
  <si>
    <t>0,0374</t>
  </si>
  <si>
    <t>0,0481</t>
  </si>
  <si>
    <t>0,0051</t>
  </si>
  <si>
    <t>1,7074</t>
  </si>
  <si>
    <t>2,0259</t>
  </si>
  <si>
    <t>89,7061</t>
  </si>
  <si>
    <t>4,9264</t>
  </si>
  <si>
    <t>1,0762</t>
  </si>
  <si>
    <t>0,1200</t>
  </si>
  <si>
    <t>0,1825</t>
  </si>
  <si>
    <t>2,5000E-5</t>
  </si>
  <si>
    <t>0,0446</t>
  </si>
  <si>
    <t>0,0360</t>
  </si>
  <si>
    <t>0,0455</t>
  </si>
  <si>
    <t>0,0126</t>
  </si>
  <si>
    <t>1,8257</t>
  </si>
  <si>
    <t>2,0245</t>
  </si>
  <si>
    <t>89,8553</t>
  </si>
  <si>
    <t>4,8211</t>
  </si>
  <si>
    <t>1,1321</t>
  </si>
  <si>
    <t>0,1248</t>
  </si>
  <si>
    <t>0,1941</t>
  </si>
  <si>
    <t>2,2222E-5</t>
  </si>
  <si>
    <t>0,0505</t>
  </si>
  <si>
    <t>0,0421</t>
  </si>
  <si>
    <t>0,0587</t>
  </si>
  <si>
    <t>0,0065</t>
  </si>
  <si>
    <t>1,7206</t>
  </si>
  <si>
    <t>1,9941</t>
  </si>
</sst>
</file>

<file path=xl/styles.xml><?xml version="1.0" encoding="utf-8"?>
<styleSheet xmlns="http://schemas.openxmlformats.org/spreadsheetml/2006/main">
  <numFmts count="7">
    <numFmt numFmtId="164" formatCode="dd\.mm\.yy;@"/>
    <numFmt numFmtId="165" formatCode="0.000"/>
    <numFmt numFmtId="166" formatCode="#,##0.000"/>
    <numFmt numFmtId="167" formatCode="dd/mm/yyyy\ \р/"/>
    <numFmt numFmtId="168" formatCode="0.0000"/>
    <numFmt numFmtId="169" formatCode="0.0"/>
    <numFmt numFmtId="170" formatCode="dd\.mm\.yyyy;@"/>
  </numFmts>
  <fonts count="7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6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rgb="FF0070C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 Narrow"/>
      <family val="2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0"/>
      <color theme="4" tint="-0.249977111117893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charset val="204"/>
    </font>
    <font>
      <sz val="9"/>
      <name val="Times New Roman"/>
      <family val="1"/>
      <charset val="204"/>
    </font>
    <font>
      <b/>
      <sz val="16"/>
      <color rgb="FF0070C0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vertAlign val="superscript"/>
      <sz val="1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9.9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b/>
      <i/>
      <sz val="10"/>
      <color indexed="57"/>
      <name val="Arial Cyr"/>
      <charset val="204"/>
    </font>
    <font>
      <b/>
      <sz val="10"/>
      <color indexed="57"/>
      <name val="Arial Cyr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color rgb="FFC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Tahoma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5">
    <xf numFmtId="0" fontId="0" fillId="0" borderId="0"/>
    <xf numFmtId="0" fontId="1" fillId="0" borderId="0"/>
    <xf numFmtId="0" fontId="10" fillId="0" borderId="0"/>
    <xf numFmtId="0" fontId="20" fillId="0" borderId="0"/>
    <xf numFmtId="0" fontId="1" fillId="0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8" borderId="0" applyNumberFormat="0" applyBorder="0" applyAlignment="0" applyProtection="0"/>
    <xf numFmtId="0" fontId="58" fillId="11" borderId="0" applyNumberFormat="0" applyBorder="0" applyAlignment="0" applyProtection="0"/>
    <xf numFmtId="0" fontId="58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22" borderId="0" applyNumberFormat="0" applyBorder="0" applyAlignment="0" applyProtection="0"/>
    <xf numFmtId="0" fontId="60" fillId="6" borderId="0" applyNumberFormat="0" applyBorder="0" applyAlignment="0" applyProtection="0"/>
    <xf numFmtId="0" fontId="61" fillId="23" borderId="63" applyNumberFormat="0" applyAlignment="0" applyProtection="0"/>
    <xf numFmtId="0" fontId="62" fillId="24" borderId="64" applyNumberFormat="0" applyAlignment="0" applyProtection="0"/>
    <xf numFmtId="0" fontId="63" fillId="0" borderId="0" applyNumberFormat="0" applyFill="0" applyBorder="0" applyAlignment="0" applyProtection="0"/>
    <xf numFmtId="0" fontId="64" fillId="7" borderId="0" applyNumberFormat="0" applyBorder="0" applyAlignment="0" applyProtection="0"/>
    <xf numFmtId="0" fontId="65" fillId="0" borderId="65" applyNumberFormat="0" applyFill="0" applyAlignment="0" applyProtection="0"/>
    <xf numFmtId="0" fontId="66" fillId="0" borderId="66" applyNumberFormat="0" applyFill="0" applyAlignment="0" applyProtection="0"/>
    <xf numFmtId="0" fontId="67" fillId="0" borderId="67" applyNumberFormat="0" applyFill="0" applyAlignment="0" applyProtection="0"/>
    <xf numFmtId="0" fontId="67" fillId="0" borderId="0" applyNumberFormat="0" applyFill="0" applyBorder="0" applyAlignment="0" applyProtection="0"/>
    <xf numFmtId="0" fontId="68" fillId="10" borderId="63" applyNumberFormat="0" applyAlignment="0" applyProtection="0"/>
    <xf numFmtId="0" fontId="69" fillId="0" borderId="68" applyNumberFormat="0" applyFill="0" applyAlignment="0" applyProtection="0"/>
    <xf numFmtId="0" fontId="70" fillId="25" borderId="0" applyNumberFormat="0" applyBorder="0" applyAlignment="0" applyProtection="0"/>
    <xf numFmtId="0" fontId="71" fillId="26" borderId="69" applyNumberFormat="0" applyFont="0" applyAlignment="0" applyProtection="0"/>
    <xf numFmtId="0" fontId="72" fillId="23" borderId="70" applyNumberFormat="0" applyAlignment="0" applyProtection="0"/>
    <xf numFmtId="0" fontId="73" fillId="0" borderId="0" applyNumberFormat="0" applyFill="0" applyBorder="0" applyAlignment="0" applyProtection="0"/>
    <xf numFmtId="0" fontId="74" fillId="0" borderId="71" applyNumberFormat="0" applyFill="0" applyAlignment="0" applyProtection="0"/>
    <xf numFmtId="0" fontId="75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</cellStyleXfs>
  <cellXfs count="345">
    <xf numFmtId="0" fontId="0" fillId="0" borderId="0" xfId="0"/>
    <xf numFmtId="0" fontId="3" fillId="0" borderId="0" xfId="1" applyFont="1" applyAlignment="1">
      <alignment horizontal="center" vertical="center"/>
    </xf>
    <xf numFmtId="0" fontId="1" fillId="0" borderId="0" xfId="1"/>
    <xf numFmtId="0" fontId="5" fillId="0" borderId="0" xfId="1" applyFont="1" applyAlignment="1"/>
    <xf numFmtId="49" fontId="6" fillId="0" borderId="0" xfId="1" applyNumberFormat="1" applyFont="1"/>
    <xf numFmtId="0" fontId="7" fillId="0" borderId="1" xfId="1" applyFont="1" applyBorder="1" applyAlignment="1">
      <alignment horizontal="center" vertical="center" textRotation="90" wrapText="1"/>
    </xf>
    <xf numFmtId="0" fontId="8" fillId="0" borderId="1" xfId="1" applyFont="1" applyBorder="1" applyAlignment="1">
      <alignment horizontal="center" vertical="center" textRotation="90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textRotation="90" wrapText="1"/>
    </xf>
    <xf numFmtId="0" fontId="8" fillId="0" borderId="5" xfId="1" applyFont="1" applyBorder="1" applyAlignment="1">
      <alignment horizontal="center" vertical="center" textRotation="90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1" fillId="0" borderId="0" xfId="1" applyAlignment="1">
      <alignment horizontal="center"/>
    </xf>
    <xf numFmtId="0" fontId="7" fillId="0" borderId="8" xfId="1" applyFont="1" applyBorder="1" applyAlignment="1">
      <alignment horizontal="center" vertical="center" textRotation="90" wrapText="1"/>
    </xf>
    <xf numFmtId="0" fontId="11" fillId="3" borderId="1" xfId="2" applyNumberFormat="1" applyFont="1" applyFill="1" applyBorder="1" applyAlignment="1" applyProtection="1">
      <alignment horizontal="center" vertical="center" textRotation="90" wrapText="1"/>
    </xf>
    <xf numFmtId="0" fontId="12" fillId="3" borderId="9" xfId="2" applyFont="1" applyFill="1" applyBorder="1" applyAlignment="1">
      <alignment horizontal="center" vertical="center" textRotation="90" wrapText="1"/>
    </xf>
    <xf numFmtId="0" fontId="12" fillId="3" borderId="10" xfId="2" applyFont="1" applyFill="1" applyBorder="1" applyAlignment="1">
      <alignment horizontal="center" vertical="center" textRotation="90" wrapText="1"/>
    </xf>
    <xf numFmtId="0" fontId="1" fillId="0" borderId="11" xfId="1" applyBorder="1" applyAlignment="1">
      <alignment horizontal="center"/>
    </xf>
    <xf numFmtId="3" fontId="7" fillId="0" borderId="12" xfId="1" applyNumberFormat="1" applyFont="1" applyBorder="1" applyAlignment="1">
      <alignment horizontal="center" vertical="center"/>
    </xf>
    <xf numFmtId="2" fontId="15" fillId="4" borderId="1" xfId="1" applyNumberFormat="1" applyFont="1" applyFill="1" applyBorder="1" applyAlignment="1" applyProtection="1">
      <alignment horizontal="center" vertical="center" wrapText="1"/>
      <protection locked="0"/>
    </xf>
    <xf numFmtId="165" fontId="1" fillId="0" borderId="6" xfId="1" applyNumberFormat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166" fontId="9" fillId="2" borderId="15" xfId="1" applyNumberFormat="1" applyFont="1" applyFill="1" applyBorder="1" applyAlignment="1">
      <alignment horizontal="center" vertical="center" wrapText="1"/>
    </xf>
    <xf numFmtId="3" fontId="7" fillId="0" borderId="16" xfId="1" applyNumberFormat="1" applyFont="1" applyBorder="1" applyAlignment="1">
      <alignment horizontal="center" vertical="center"/>
    </xf>
    <xf numFmtId="2" fontId="15" fillId="4" borderId="17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18" xfId="1" applyBorder="1" applyAlignment="1">
      <alignment horizontal="center"/>
    </xf>
    <xf numFmtId="0" fontId="1" fillId="0" borderId="19" xfId="1" applyBorder="1" applyAlignment="1">
      <alignment horizontal="center"/>
    </xf>
    <xf numFmtId="0" fontId="16" fillId="0" borderId="0" xfId="1" applyFont="1"/>
    <xf numFmtId="3" fontId="7" fillId="0" borderId="16" xfId="1" applyNumberFormat="1" applyFont="1" applyBorder="1" applyAlignment="1">
      <alignment horizontal="center" vertical="center" wrapText="1"/>
    </xf>
    <xf numFmtId="0" fontId="17" fillId="0" borderId="0" xfId="1" applyFont="1"/>
    <xf numFmtId="0" fontId="18" fillId="0" borderId="0" xfId="1" applyFont="1"/>
    <xf numFmtId="3" fontId="7" fillId="0" borderId="20" xfId="1" applyNumberFormat="1" applyFont="1" applyBorder="1" applyAlignment="1">
      <alignment horizontal="center" vertical="center" wrapText="1"/>
    </xf>
    <xf numFmtId="2" fontId="15" fillId="4" borderId="8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21" xfId="1" applyBorder="1" applyAlignment="1">
      <alignment horizontal="center"/>
    </xf>
    <xf numFmtId="0" fontId="1" fillId="0" borderId="22" xfId="1" applyBorder="1" applyAlignment="1">
      <alignment horizontal="center"/>
    </xf>
    <xf numFmtId="0" fontId="1" fillId="0" borderId="23" xfId="1" applyBorder="1" applyAlignment="1">
      <alignment horizontal="center"/>
    </xf>
    <xf numFmtId="4" fontId="7" fillId="0" borderId="2" xfId="1" applyNumberFormat="1" applyFont="1" applyBorder="1" applyAlignment="1">
      <alignment horizontal="center" vertical="center" wrapText="1"/>
    </xf>
    <xf numFmtId="4" fontId="19" fillId="0" borderId="2" xfId="1" applyNumberFormat="1" applyFont="1" applyBorder="1" applyAlignment="1">
      <alignment horizontal="center" vertical="center" wrapText="1"/>
    </xf>
    <xf numFmtId="166" fontId="9" fillId="0" borderId="8" xfId="3" applyNumberFormat="1" applyFont="1" applyBorder="1" applyAlignment="1">
      <alignment horizontal="center" vertical="center" wrapText="1"/>
    </xf>
    <xf numFmtId="166" fontId="9" fillId="0" borderId="24" xfId="3" applyNumberFormat="1" applyFont="1" applyBorder="1" applyAlignment="1">
      <alignment horizontal="center" vertical="center" wrapText="1"/>
    </xf>
    <xf numFmtId="166" fontId="9" fillId="2" borderId="9" xfId="3" applyNumberFormat="1" applyFont="1" applyFill="1" applyBorder="1" applyAlignment="1">
      <alignment horizontal="center" vertical="center" wrapText="1"/>
    </xf>
    <xf numFmtId="4" fontId="21" fillId="0" borderId="5" xfId="1" applyNumberFormat="1" applyFont="1" applyBorder="1" applyAlignment="1">
      <alignment horizontal="center" vertical="center" wrapText="1"/>
    </xf>
    <xf numFmtId="4" fontId="7" fillId="0" borderId="25" xfId="1" applyNumberFormat="1" applyFont="1" applyBorder="1" applyAlignment="1">
      <alignment horizontal="center" wrapText="1"/>
    </xf>
    <xf numFmtId="4" fontId="9" fillId="0" borderId="4" xfId="3" applyNumberFormat="1" applyFont="1" applyBorder="1" applyAlignment="1">
      <alignment horizontal="center" vertical="center" wrapText="1"/>
    </xf>
    <xf numFmtId="4" fontId="9" fillId="0" borderId="0" xfId="3" applyNumberFormat="1" applyFont="1" applyBorder="1" applyAlignment="1">
      <alignment horizontal="center" vertical="center" wrapText="1"/>
    </xf>
    <xf numFmtId="4" fontId="9" fillId="2" borderId="4" xfId="3" applyNumberFormat="1" applyFont="1" applyFill="1" applyBorder="1" applyAlignment="1">
      <alignment horizontal="center" vertical="center" wrapText="1"/>
    </xf>
    <xf numFmtId="0" fontId="21" fillId="0" borderId="0" xfId="1" applyFont="1"/>
    <xf numFmtId="4" fontId="22" fillId="3" borderId="9" xfId="1" applyNumberFormat="1" applyFont="1" applyFill="1" applyBorder="1" applyAlignment="1">
      <alignment horizontal="center" vertical="center" wrapText="1"/>
    </xf>
    <xf numFmtId="4" fontId="24" fillId="0" borderId="25" xfId="1" applyNumberFormat="1" applyFont="1" applyBorder="1" applyAlignment="1">
      <alignment horizontal="center" vertical="center" wrapText="1"/>
    </xf>
    <xf numFmtId="4" fontId="25" fillId="0" borderId="9" xfId="3" applyNumberFormat="1" applyFont="1" applyBorder="1" applyAlignment="1">
      <alignment horizontal="center" vertical="center" wrapText="1"/>
    </xf>
    <xf numFmtId="4" fontId="25" fillId="0" borderId="3" xfId="3" applyNumberFormat="1" applyFont="1" applyBorder="1" applyAlignment="1">
      <alignment horizontal="center" vertical="center" wrapText="1"/>
    </xf>
    <xf numFmtId="4" fontId="25" fillId="2" borderId="26" xfId="3" applyNumberFormat="1" applyFont="1" applyFill="1" applyBorder="1" applyAlignment="1">
      <alignment horizontal="center" vertical="center" wrapText="1"/>
    </xf>
    <xf numFmtId="0" fontId="1" fillId="0" borderId="2" xfId="1" applyBorder="1"/>
    <xf numFmtId="3" fontId="25" fillId="0" borderId="9" xfId="3" applyNumberFormat="1" applyFont="1" applyBorder="1" applyAlignment="1">
      <alignment horizontal="center" vertical="center"/>
    </xf>
    <xf numFmtId="3" fontId="25" fillId="0" borderId="7" xfId="3" applyNumberFormat="1" applyFont="1" applyBorder="1" applyAlignment="1">
      <alignment horizontal="center" vertical="center"/>
    </xf>
    <xf numFmtId="3" fontId="25" fillId="2" borderId="9" xfId="3" applyNumberFormat="1" applyFont="1" applyFill="1" applyBorder="1" applyAlignment="1">
      <alignment horizontal="center" vertical="center"/>
    </xf>
    <xf numFmtId="3" fontId="25" fillId="0" borderId="0" xfId="1" applyNumberFormat="1" applyFont="1" applyBorder="1" applyAlignment="1">
      <alignment horizontal="center" vertical="center"/>
    </xf>
    <xf numFmtId="3" fontId="25" fillId="4" borderId="0" xfId="1" applyNumberFormat="1" applyFont="1" applyFill="1" applyBorder="1" applyAlignment="1">
      <alignment horizontal="center" vertical="center"/>
    </xf>
    <xf numFmtId="0" fontId="1" fillId="0" borderId="25" xfId="1" applyBorder="1"/>
    <xf numFmtId="4" fontId="25" fillId="0" borderId="9" xfId="3" applyNumberFormat="1" applyFont="1" applyBorder="1" applyAlignment="1">
      <alignment horizontal="center" vertical="center"/>
    </xf>
    <xf numFmtId="4" fontId="25" fillId="2" borderId="9" xfId="3" applyNumberFormat="1" applyFont="1" applyFill="1" applyBorder="1" applyAlignment="1">
      <alignment horizontal="center" vertical="center"/>
    </xf>
    <xf numFmtId="4" fontId="25" fillId="0" borderId="0" xfId="1" applyNumberFormat="1" applyFont="1" applyBorder="1" applyAlignment="1">
      <alignment horizontal="center" vertical="center"/>
    </xf>
    <xf numFmtId="4" fontId="25" fillId="4" borderId="0" xfId="1" applyNumberFormat="1" applyFont="1" applyFill="1" applyBorder="1" applyAlignment="1">
      <alignment horizontal="center" vertical="center"/>
    </xf>
    <xf numFmtId="4" fontId="26" fillId="4" borderId="0" xfId="1" applyNumberFormat="1" applyFont="1" applyFill="1" applyBorder="1" applyAlignment="1">
      <alignment horizontal="center" vertical="center" wrapText="1"/>
    </xf>
    <xf numFmtId="4" fontId="27" fillId="4" borderId="0" xfId="3" applyNumberFormat="1" applyFont="1" applyFill="1" applyBorder="1" applyAlignment="1">
      <alignment horizontal="center" vertical="center"/>
    </xf>
    <xf numFmtId="4" fontId="26" fillId="4" borderId="0" xfId="3" applyNumberFormat="1" applyFont="1" applyFill="1" applyBorder="1" applyAlignment="1">
      <alignment vertical="center"/>
    </xf>
    <xf numFmtId="14" fontId="28" fillId="0" borderId="0" xfId="1" applyNumberFormat="1" applyFont="1" applyBorder="1" applyAlignment="1" applyProtection="1">
      <alignment horizontal="left" vertical="center"/>
      <protection locked="0"/>
    </xf>
    <xf numFmtId="0" fontId="1" fillId="0" borderId="0" xfId="1" applyProtection="1">
      <protection locked="0"/>
    </xf>
    <xf numFmtId="0" fontId="3" fillId="0" borderId="0" xfId="1" applyFont="1" applyProtection="1">
      <protection locked="0"/>
    </xf>
    <xf numFmtId="2" fontId="3" fillId="0" borderId="0" xfId="1" applyNumberFormat="1" applyFont="1" applyProtection="1">
      <protection locked="0"/>
    </xf>
    <xf numFmtId="1" fontId="1" fillId="0" borderId="0" xfId="1" applyNumberFormat="1" applyProtection="1">
      <protection locked="0"/>
    </xf>
    <xf numFmtId="0" fontId="29" fillId="0" borderId="6" xfId="1" applyFont="1" applyBorder="1"/>
    <xf numFmtId="0" fontId="30" fillId="0" borderId="7" xfId="1" applyFont="1" applyBorder="1" applyProtection="1">
      <protection locked="0"/>
    </xf>
    <xf numFmtId="0" fontId="31" fillId="0" borderId="7" xfId="1" applyFont="1" applyBorder="1" applyProtection="1">
      <protection locked="0"/>
    </xf>
    <xf numFmtId="0" fontId="28" fillId="0" borderId="7" xfId="1" applyFont="1" applyBorder="1" applyAlignment="1" applyProtection="1">
      <alignment horizontal="center"/>
      <protection locked="0"/>
    </xf>
    <xf numFmtId="0" fontId="32" fillId="4" borderId="7" xfId="1" applyFont="1" applyFill="1" applyBorder="1" applyAlignment="1" applyProtection="1">
      <alignment horizontal="center" vertical="center"/>
      <protection locked="0"/>
    </xf>
    <xf numFmtId="0" fontId="32" fillId="4" borderId="10" xfId="1" applyFont="1" applyFill="1" applyBorder="1" applyAlignment="1" applyProtection="1">
      <alignment horizontal="center" vertical="center"/>
      <protection locked="0"/>
    </xf>
    <xf numFmtId="0" fontId="33" fillId="0" borderId="5" xfId="1" applyFont="1" applyBorder="1"/>
    <xf numFmtId="0" fontId="30" fillId="0" borderId="0" xfId="1" applyFont="1" applyBorder="1" applyProtection="1">
      <protection locked="0"/>
    </xf>
    <xf numFmtId="0" fontId="30" fillId="0" borderId="0" xfId="1" applyFont="1" applyBorder="1" applyAlignment="1" applyProtection="1">
      <alignment horizontal="center" vertical="center"/>
      <protection locked="0"/>
    </xf>
    <xf numFmtId="0" fontId="31" fillId="0" borderId="0" xfId="1" applyFont="1" applyBorder="1" applyProtection="1">
      <protection locked="0"/>
    </xf>
    <xf numFmtId="0" fontId="28" fillId="0" borderId="0" xfId="1" applyFont="1" applyBorder="1" applyAlignment="1" applyProtection="1">
      <alignment horizontal="center" vertical="center"/>
      <protection locked="0"/>
    </xf>
    <xf numFmtId="0" fontId="35" fillId="0" borderId="0" xfId="1" applyFont="1" applyBorder="1" applyAlignment="1" applyProtection="1">
      <alignment vertical="center"/>
      <protection locked="0"/>
    </xf>
    <xf numFmtId="0" fontId="1" fillId="0" borderId="27" xfId="1" applyFont="1" applyBorder="1" applyProtection="1">
      <protection locked="0"/>
    </xf>
    <xf numFmtId="0" fontId="7" fillId="0" borderId="5" xfId="1" applyFont="1" applyBorder="1"/>
    <xf numFmtId="0" fontId="31" fillId="0" borderId="0" xfId="1" applyFont="1" applyBorder="1" applyAlignment="1" applyProtection="1">
      <alignment vertical="center"/>
      <protection locked="0"/>
    </xf>
    <xf numFmtId="0" fontId="21" fillId="0" borderId="0" xfId="1" applyFont="1" applyBorder="1" applyProtection="1">
      <protection locked="0"/>
    </xf>
    <xf numFmtId="0" fontId="36" fillId="0" borderId="0" xfId="1" applyFont="1" applyBorder="1" applyAlignment="1" applyProtection="1">
      <alignment horizontal="center" vertical="center" wrapText="1"/>
      <protection locked="0"/>
    </xf>
    <xf numFmtId="0" fontId="28" fillId="0" borderId="0" xfId="1" applyFont="1" applyBorder="1" applyAlignment="1" applyProtection="1">
      <alignment vertical="center" wrapText="1"/>
      <protection locked="0"/>
    </xf>
    <xf numFmtId="0" fontId="29" fillId="0" borderId="5" xfId="1" applyFont="1" applyBorder="1"/>
    <xf numFmtId="0" fontId="37" fillId="0" borderId="0" xfId="1" applyFont="1" applyBorder="1" applyAlignment="1" applyProtection="1">
      <alignment vertical="center" wrapText="1"/>
      <protection locked="0"/>
    </xf>
    <xf numFmtId="0" fontId="30" fillId="0" borderId="0" xfId="1" applyFont="1" applyBorder="1" applyAlignment="1" applyProtection="1">
      <alignment horizontal="center"/>
      <protection locked="0"/>
    </xf>
    <xf numFmtId="0" fontId="30" fillId="0" borderId="0" xfId="1" applyFont="1" applyBorder="1" applyAlignment="1" applyProtection="1">
      <alignment horizontal="left"/>
      <protection locked="0"/>
    </xf>
    <xf numFmtId="0" fontId="1" fillId="0" borderId="0" xfId="1" applyFont="1" applyBorder="1" applyProtection="1">
      <protection locked="0"/>
    </xf>
    <xf numFmtId="0" fontId="28" fillId="0" borderId="0" xfId="1" applyFont="1" applyBorder="1" applyAlignment="1" applyProtection="1">
      <alignment vertical="center"/>
      <protection locked="0"/>
    </xf>
    <xf numFmtId="0" fontId="32" fillId="0" borderId="0" xfId="1" applyFont="1" applyBorder="1" applyAlignment="1" applyProtection="1">
      <alignment horizontal="right"/>
      <protection locked="0"/>
    </xf>
    <xf numFmtId="167" fontId="32" fillId="0" borderId="0" xfId="1" applyNumberFormat="1" applyFont="1" applyBorder="1" applyAlignment="1" applyProtection="1">
      <alignment horizontal="center"/>
      <protection locked="0"/>
    </xf>
    <xf numFmtId="0" fontId="32" fillId="0" borderId="0" xfId="1" applyFont="1" applyBorder="1" applyAlignment="1" applyProtection="1">
      <alignment horizontal="center"/>
      <protection locked="0"/>
    </xf>
    <xf numFmtId="167" fontId="32" fillId="0" borderId="0" xfId="1" applyNumberFormat="1" applyFont="1" applyBorder="1" applyAlignment="1" applyProtection="1">
      <alignment horizontal="center"/>
    </xf>
    <xf numFmtId="167" fontId="32" fillId="0" borderId="27" xfId="1" applyNumberFormat="1" applyFont="1" applyBorder="1" applyAlignment="1" applyProtection="1">
      <alignment horizontal="center"/>
    </xf>
    <xf numFmtId="0" fontId="1" fillId="0" borderId="5" xfId="1" applyBorder="1" applyProtection="1">
      <protection locked="0"/>
    </xf>
    <xf numFmtId="0" fontId="1" fillId="0" borderId="0" xfId="1" applyBorder="1" applyProtection="1">
      <protection locked="0"/>
    </xf>
    <xf numFmtId="0" fontId="1" fillId="0" borderId="27" xfId="1" applyBorder="1" applyProtection="1">
      <protection locked="0"/>
    </xf>
    <xf numFmtId="0" fontId="39" fillId="0" borderId="28" xfId="1" applyFont="1" applyBorder="1" applyAlignment="1" applyProtection="1">
      <alignment horizontal="center" vertical="center" textRotation="90" wrapText="1"/>
      <protection locked="0"/>
    </xf>
    <xf numFmtId="0" fontId="39" fillId="0" borderId="6" xfId="1" applyFont="1" applyBorder="1" applyAlignment="1" applyProtection="1">
      <alignment horizontal="center" vertical="center" wrapText="1"/>
      <protection locked="0"/>
    </xf>
    <xf numFmtId="0" fontId="39" fillId="0" borderId="7" xfId="1" applyFont="1" applyBorder="1" applyAlignment="1" applyProtection="1">
      <alignment horizontal="center" vertical="center" wrapText="1"/>
      <protection locked="0"/>
    </xf>
    <xf numFmtId="0" fontId="39" fillId="0" borderId="10" xfId="1" applyFont="1" applyBorder="1" applyAlignment="1" applyProtection="1">
      <alignment horizontal="center" vertical="center" wrapText="1"/>
      <protection locked="0"/>
    </xf>
    <xf numFmtId="0" fontId="40" fillId="0" borderId="29" xfId="2" applyFont="1" applyBorder="1" applyAlignment="1" applyProtection="1">
      <alignment horizontal="center" vertical="center" textRotation="90" wrapText="1"/>
      <protection locked="0"/>
    </xf>
    <xf numFmtId="0" fontId="40" fillId="0" borderId="13" xfId="2" applyFont="1" applyBorder="1" applyAlignment="1" applyProtection="1">
      <alignment horizontal="right" vertical="center" textRotation="90" wrapText="1"/>
      <protection locked="0"/>
    </xf>
    <xf numFmtId="0" fontId="40" fillId="0" borderId="13" xfId="2" applyFont="1" applyBorder="1" applyAlignment="1" applyProtection="1">
      <alignment horizontal="left" vertical="center" textRotation="90" wrapText="1"/>
      <protection locked="0"/>
    </xf>
    <xf numFmtId="0" fontId="40" fillId="0" borderId="14" xfId="2" applyFont="1" applyBorder="1" applyAlignment="1" applyProtection="1">
      <alignment horizontal="center" vertical="center" textRotation="90" wrapText="1"/>
      <protection locked="0"/>
    </xf>
    <xf numFmtId="0" fontId="39" fillId="0" borderId="17" xfId="1" applyFont="1" applyBorder="1" applyAlignment="1" applyProtection="1">
      <alignment horizontal="center" vertical="center" textRotation="90" wrapText="1"/>
      <protection locked="0"/>
    </xf>
    <xf numFmtId="0" fontId="39" fillId="0" borderId="25" xfId="1" applyFont="1" applyBorder="1" applyAlignment="1" applyProtection="1">
      <alignment horizontal="center" vertical="center" wrapText="1"/>
      <protection locked="0"/>
    </xf>
    <xf numFmtId="0" fontId="39" fillId="0" borderId="24" xfId="1" applyFont="1" applyBorder="1" applyAlignment="1" applyProtection="1">
      <alignment horizontal="center" vertical="center" wrapText="1"/>
      <protection locked="0"/>
    </xf>
    <xf numFmtId="0" fontId="39" fillId="0" borderId="30" xfId="1" applyFont="1" applyBorder="1" applyAlignment="1" applyProtection="1">
      <alignment horizontal="center" vertical="center" wrapText="1"/>
      <protection locked="0"/>
    </xf>
    <xf numFmtId="0" fontId="39" fillId="0" borderId="2" xfId="1" applyFont="1" applyBorder="1" applyAlignment="1" applyProtection="1">
      <alignment horizontal="center" vertical="center"/>
      <protection locked="0"/>
    </xf>
    <xf numFmtId="0" fontId="39" fillId="0" borderId="3" xfId="1" applyFont="1" applyBorder="1" applyAlignment="1" applyProtection="1">
      <alignment horizontal="center" vertical="center"/>
      <protection locked="0"/>
    </xf>
    <xf numFmtId="0" fontId="39" fillId="0" borderId="26" xfId="1" applyFont="1" applyBorder="1" applyAlignment="1" applyProtection="1">
      <alignment horizontal="center" vertical="center"/>
      <protection locked="0"/>
    </xf>
    <xf numFmtId="0" fontId="40" fillId="0" borderId="18" xfId="2" applyFont="1" applyBorder="1" applyAlignment="1" applyProtection="1">
      <alignment horizontal="center" vertical="center" textRotation="90" wrapText="1"/>
      <protection locked="0"/>
    </xf>
    <xf numFmtId="0" fontId="40" fillId="0" borderId="11" xfId="2" applyFont="1" applyBorder="1" applyAlignment="1" applyProtection="1">
      <alignment horizontal="right" vertical="center" textRotation="90" wrapText="1"/>
      <protection locked="0"/>
    </xf>
    <xf numFmtId="0" fontId="40" fillId="0" borderId="11" xfId="2" applyFont="1" applyBorder="1" applyAlignment="1" applyProtection="1">
      <alignment horizontal="left" vertical="center" textRotation="90" wrapText="1"/>
      <protection locked="0"/>
    </xf>
    <xf numFmtId="0" fontId="40" fillId="0" borderId="19" xfId="2" applyFont="1" applyBorder="1" applyAlignment="1" applyProtection="1">
      <alignment horizontal="center" vertical="center" textRotation="90" wrapText="1"/>
      <protection locked="0"/>
    </xf>
    <xf numFmtId="0" fontId="39" fillId="0" borderId="31" xfId="1" applyFont="1" applyBorder="1" applyAlignment="1" applyProtection="1">
      <alignment horizontal="center" vertical="center" textRotation="90" wrapText="1"/>
      <protection locked="0"/>
    </xf>
    <xf numFmtId="0" fontId="39" fillId="0" borderId="32" xfId="1" applyFont="1" applyBorder="1" applyAlignment="1" applyProtection="1">
      <alignment horizontal="center" vertical="center" textRotation="90" wrapText="1"/>
      <protection locked="0"/>
    </xf>
    <xf numFmtId="0" fontId="39" fillId="0" borderId="33" xfId="1" applyFont="1" applyBorder="1" applyAlignment="1" applyProtection="1">
      <alignment horizontal="center" vertical="center" textRotation="90" wrapText="1"/>
      <protection locked="0"/>
    </xf>
    <xf numFmtId="0" fontId="39" fillId="4" borderId="2" xfId="1" applyFont="1" applyFill="1" applyBorder="1" applyAlignment="1" applyProtection="1">
      <alignment horizontal="center" vertical="center" wrapText="1"/>
      <protection locked="0"/>
    </xf>
    <xf numFmtId="0" fontId="39" fillId="4" borderId="3" xfId="1" applyFont="1" applyFill="1" applyBorder="1" applyAlignment="1" applyProtection="1">
      <alignment horizontal="center" vertical="center" wrapText="1"/>
      <protection locked="0"/>
    </xf>
    <xf numFmtId="0" fontId="39" fillId="4" borderId="26" xfId="1" applyFont="1" applyFill="1" applyBorder="1" applyAlignment="1" applyProtection="1">
      <alignment horizontal="center" vertical="center" wrapText="1"/>
      <protection locked="0"/>
    </xf>
    <xf numFmtId="0" fontId="39" fillId="4" borderId="6" xfId="1" applyFont="1" applyFill="1" applyBorder="1" applyAlignment="1" applyProtection="1">
      <alignment horizontal="center" vertical="center" wrapText="1"/>
      <protection locked="0"/>
    </xf>
    <xf numFmtId="0" fontId="39" fillId="4" borderId="7" xfId="1" applyFont="1" applyFill="1" applyBorder="1" applyAlignment="1" applyProtection="1">
      <alignment horizontal="center" vertical="center" wrapText="1"/>
      <protection locked="0"/>
    </xf>
    <xf numFmtId="0" fontId="39" fillId="4" borderId="10" xfId="1" applyFont="1" applyFill="1" applyBorder="1" applyAlignment="1" applyProtection="1">
      <alignment horizontal="center" vertical="center" wrapText="1"/>
      <protection locked="0"/>
    </xf>
    <xf numFmtId="0" fontId="39" fillId="0" borderId="34" xfId="1" applyFont="1" applyBorder="1" applyAlignment="1" applyProtection="1">
      <alignment horizontal="center" vertical="center" textRotation="90" wrapText="1"/>
      <protection locked="0"/>
    </xf>
    <xf numFmtId="0" fontId="39" fillId="0" borderId="35" xfId="1" applyFont="1" applyBorder="1" applyAlignment="1" applyProtection="1">
      <alignment horizontal="center" vertical="center" textRotation="90" wrapText="1"/>
      <protection locked="0"/>
    </xf>
    <xf numFmtId="0" fontId="39" fillId="0" borderId="36" xfId="1" applyFont="1" applyBorder="1" applyAlignment="1" applyProtection="1">
      <alignment horizontal="center" vertical="center" textRotation="90" wrapText="1"/>
      <protection locked="0"/>
    </xf>
    <xf numFmtId="0" fontId="39" fillId="0" borderId="37" xfId="1" applyFont="1" applyBorder="1" applyAlignment="1" applyProtection="1">
      <alignment horizontal="center" vertical="center" textRotation="90" wrapText="1"/>
      <protection locked="0"/>
    </xf>
    <xf numFmtId="0" fontId="39" fillId="4" borderId="35" xfId="1" applyFont="1" applyFill="1" applyBorder="1" applyAlignment="1" applyProtection="1">
      <alignment horizontal="center" vertical="center" textRotation="90" wrapText="1"/>
      <protection locked="0"/>
    </xf>
    <xf numFmtId="0" fontId="39" fillId="4" borderId="36" xfId="1" applyFont="1" applyFill="1" applyBorder="1" applyAlignment="1" applyProtection="1">
      <alignment horizontal="center" vertical="center" textRotation="90" wrapText="1"/>
      <protection locked="0"/>
    </xf>
    <xf numFmtId="0" fontId="39" fillId="4" borderId="37" xfId="1" applyFont="1" applyFill="1" applyBorder="1" applyAlignment="1" applyProtection="1">
      <alignment horizontal="center" vertical="center" textRotation="90" wrapText="1"/>
      <protection locked="0"/>
    </xf>
    <xf numFmtId="0" fontId="39" fillId="4" borderId="38" xfId="1" applyFont="1" applyFill="1" applyBorder="1" applyAlignment="1" applyProtection="1">
      <alignment horizontal="center" vertical="center" textRotation="90" wrapText="1"/>
      <protection locked="0"/>
    </xf>
    <xf numFmtId="0" fontId="39" fillId="4" borderId="32" xfId="1" applyFont="1" applyFill="1" applyBorder="1" applyAlignment="1" applyProtection="1">
      <alignment horizontal="center" vertical="center" textRotation="90" wrapText="1"/>
      <protection locked="0"/>
    </xf>
    <xf numFmtId="0" fontId="39" fillId="4" borderId="39" xfId="1" applyFont="1" applyFill="1" applyBorder="1" applyAlignment="1" applyProtection="1">
      <alignment horizontal="center" vertical="center" textRotation="90" wrapText="1"/>
      <protection locked="0"/>
    </xf>
    <xf numFmtId="0" fontId="40" fillId="0" borderId="40" xfId="2" applyFont="1" applyBorder="1" applyAlignment="1" applyProtection="1">
      <alignment horizontal="center" vertical="center" textRotation="90" wrapText="1"/>
      <protection locked="0"/>
    </xf>
    <xf numFmtId="0" fontId="40" fillId="0" borderId="41" xfId="2" applyFont="1" applyBorder="1" applyAlignment="1" applyProtection="1">
      <alignment horizontal="right" vertical="center" textRotation="90" wrapText="1"/>
      <protection locked="0"/>
    </xf>
    <xf numFmtId="0" fontId="40" fillId="0" borderId="41" xfId="2" applyFont="1" applyBorder="1" applyAlignment="1" applyProtection="1">
      <alignment horizontal="left" vertical="center" textRotation="90" wrapText="1"/>
      <protection locked="0"/>
    </xf>
    <xf numFmtId="0" fontId="40" fillId="0" borderId="42" xfId="2" applyFont="1" applyBorder="1" applyAlignment="1" applyProtection="1">
      <alignment horizontal="center" vertical="center" textRotation="90" wrapText="1"/>
      <protection locked="0"/>
    </xf>
    <xf numFmtId="0" fontId="39" fillId="4" borderId="43" xfId="1" applyFont="1" applyFill="1" applyBorder="1" applyAlignment="1" applyProtection="1">
      <alignment horizontal="center" vertical="center" wrapText="1"/>
      <protection locked="0"/>
    </xf>
    <xf numFmtId="168" fontId="15" fillId="4" borderId="29" xfId="1" applyNumberFormat="1" applyFont="1" applyFill="1" applyBorder="1" applyAlignment="1" applyProtection="1">
      <alignment horizontal="center" vertical="center" wrapText="1"/>
      <protection locked="0"/>
    </xf>
    <xf numFmtId="168" fontId="15" fillId="4" borderId="13" xfId="1" applyNumberFormat="1" applyFont="1" applyFill="1" applyBorder="1" applyAlignment="1" applyProtection="1">
      <alignment horizontal="center" vertical="center" wrapText="1"/>
      <protection locked="0"/>
    </xf>
    <xf numFmtId="168" fontId="15" fillId="4" borderId="14" xfId="1" applyNumberFormat="1" applyFont="1" applyFill="1" applyBorder="1" applyAlignment="1" applyProtection="1">
      <alignment horizontal="center" vertical="center" wrapText="1"/>
      <protection locked="0"/>
    </xf>
    <xf numFmtId="168" fontId="15" fillId="4" borderId="44" xfId="1" applyNumberFormat="1" applyFont="1" applyFill="1" applyBorder="1" applyAlignment="1" applyProtection="1">
      <alignment horizontal="center" vertical="center" wrapText="1"/>
      <protection locked="0"/>
    </xf>
    <xf numFmtId="1" fontId="15" fillId="4" borderId="29" xfId="1" applyNumberFormat="1" applyFont="1" applyFill="1" applyBorder="1" applyAlignment="1" applyProtection="1">
      <alignment horizontal="center"/>
      <protection locked="0"/>
    </xf>
    <xf numFmtId="2" fontId="15" fillId="4" borderId="13" xfId="1" applyNumberFormat="1" applyFont="1" applyFill="1" applyBorder="1" applyAlignment="1" applyProtection="1">
      <alignment horizontal="center"/>
      <protection locked="0"/>
    </xf>
    <xf numFmtId="2" fontId="15" fillId="4" borderId="14" xfId="1" applyNumberFormat="1" applyFont="1" applyFill="1" applyBorder="1" applyAlignment="1" applyProtection="1">
      <alignment horizontal="center"/>
      <protection locked="0"/>
    </xf>
    <xf numFmtId="169" fontId="15" fillId="4" borderId="45" xfId="1" applyNumberFormat="1" applyFont="1" applyFill="1" applyBorder="1" applyAlignment="1" applyProtection="1">
      <alignment horizontal="center" vertical="center" wrapText="1"/>
      <protection locked="0"/>
    </xf>
    <xf numFmtId="169" fontId="15" fillId="4" borderId="13" xfId="1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1" applyFont="1" applyFill="1" applyBorder="1" applyAlignment="1" applyProtection="1">
      <alignment horizontal="center" vertical="center" wrapText="1"/>
      <protection locked="0"/>
    </xf>
    <xf numFmtId="0" fontId="15" fillId="4" borderId="14" xfId="1" applyFont="1" applyFill="1" applyBorder="1" applyAlignment="1" applyProtection="1">
      <alignment horizontal="center" vertical="center" wrapText="1"/>
      <protection locked="0"/>
    </xf>
    <xf numFmtId="165" fontId="45" fillId="4" borderId="0" xfId="1" applyNumberFormat="1" applyFont="1" applyFill="1"/>
    <xf numFmtId="0" fontId="46" fillId="4" borderId="0" xfId="1" applyFont="1" applyFill="1" applyAlignment="1">
      <alignment horizontal="center"/>
    </xf>
    <xf numFmtId="2" fontId="45" fillId="4" borderId="0" xfId="1" applyNumberFormat="1" applyFont="1" applyFill="1" applyProtection="1"/>
    <xf numFmtId="0" fontId="45" fillId="4" borderId="0" xfId="1" applyFont="1" applyFill="1" applyProtection="1">
      <protection locked="0"/>
    </xf>
    <xf numFmtId="0" fontId="39" fillId="4" borderId="16" xfId="1" applyFont="1" applyFill="1" applyBorder="1" applyAlignment="1" applyProtection="1">
      <alignment horizontal="center" vertical="center" wrapText="1"/>
      <protection locked="0"/>
    </xf>
    <xf numFmtId="168" fontId="39" fillId="4" borderId="18" xfId="1" applyNumberFormat="1" applyFont="1" applyFill="1" applyBorder="1" applyAlignment="1" applyProtection="1">
      <alignment horizontal="center"/>
      <protection locked="0"/>
    </xf>
    <xf numFmtId="168" fontId="39" fillId="4" borderId="11" xfId="1" applyNumberFormat="1" applyFont="1" applyFill="1" applyBorder="1" applyAlignment="1" applyProtection="1">
      <alignment horizontal="center"/>
      <protection locked="0"/>
    </xf>
    <xf numFmtId="168" fontId="39" fillId="4" borderId="19" xfId="1" applyNumberFormat="1" applyFont="1" applyFill="1" applyBorder="1" applyAlignment="1" applyProtection="1">
      <alignment horizontal="center"/>
      <protection locked="0"/>
    </xf>
    <xf numFmtId="168" fontId="39" fillId="4" borderId="46" xfId="1" applyNumberFormat="1" applyFont="1" applyFill="1" applyBorder="1" applyAlignment="1" applyProtection="1">
      <alignment horizontal="center"/>
      <protection locked="0"/>
    </xf>
    <xf numFmtId="1" fontId="39" fillId="4" borderId="18" xfId="1" applyNumberFormat="1" applyFont="1" applyFill="1" applyBorder="1" applyAlignment="1" applyProtection="1">
      <alignment horizontal="center"/>
      <protection locked="0"/>
    </xf>
    <xf numFmtId="2" fontId="39" fillId="4" borderId="11" xfId="1" applyNumberFormat="1" applyFont="1" applyFill="1" applyBorder="1" applyAlignment="1" applyProtection="1">
      <alignment horizontal="center"/>
      <protection locked="0"/>
    </xf>
    <xf numFmtId="2" fontId="39" fillId="4" borderId="19" xfId="1" applyNumberFormat="1" applyFont="1" applyFill="1" applyBorder="1" applyAlignment="1" applyProtection="1">
      <alignment horizontal="center"/>
      <protection locked="0"/>
    </xf>
    <xf numFmtId="169" fontId="15" fillId="4" borderId="47" xfId="1" applyNumberFormat="1" applyFont="1" applyFill="1" applyBorder="1" applyAlignment="1" applyProtection="1">
      <alignment horizontal="center" vertical="center" wrapText="1"/>
      <protection locked="0"/>
    </xf>
    <xf numFmtId="169" fontId="15" fillId="4" borderId="11" xfId="1" applyNumberFormat="1" applyFont="1" applyFill="1" applyBorder="1" applyAlignment="1" applyProtection="1">
      <alignment horizontal="center" vertical="center" wrapText="1"/>
      <protection locked="0"/>
    </xf>
    <xf numFmtId="0" fontId="15" fillId="4" borderId="11" xfId="1" applyFont="1" applyFill="1" applyBorder="1" applyAlignment="1" applyProtection="1">
      <alignment horizontal="center" vertical="center" wrapText="1"/>
      <protection locked="0"/>
    </xf>
    <xf numFmtId="0" fontId="15" fillId="4" borderId="19" xfId="1" applyFont="1" applyFill="1" applyBorder="1" applyAlignment="1" applyProtection="1">
      <alignment horizontal="center" vertical="center" wrapText="1"/>
      <protection locked="0"/>
    </xf>
    <xf numFmtId="0" fontId="1" fillId="4" borderId="5" xfId="1" applyFill="1" applyBorder="1" applyProtection="1">
      <protection locked="0"/>
    </xf>
    <xf numFmtId="0" fontId="1" fillId="4" borderId="11" xfId="1" applyFill="1" applyBorder="1" applyProtection="1">
      <protection locked="0"/>
    </xf>
    <xf numFmtId="0" fontId="1" fillId="4" borderId="19" xfId="1" applyFill="1" applyBorder="1" applyProtection="1">
      <protection locked="0"/>
    </xf>
    <xf numFmtId="0" fontId="1" fillId="4" borderId="46" xfId="1" applyFill="1" applyBorder="1" applyProtection="1">
      <protection locked="0"/>
    </xf>
    <xf numFmtId="1" fontId="15" fillId="4" borderId="18" xfId="1" applyNumberFormat="1" applyFont="1" applyFill="1" applyBorder="1" applyAlignment="1" applyProtection="1">
      <alignment horizontal="center"/>
      <protection locked="0"/>
    </xf>
    <xf numFmtId="2" fontId="15" fillId="4" borderId="11" xfId="1" applyNumberFormat="1" applyFont="1" applyFill="1" applyBorder="1" applyAlignment="1" applyProtection="1">
      <alignment horizontal="center"/>
      <protection locked="0"/>
    </xf>
    <xf numFmtId="2" fontId="15" fillId="4" borderId="19" xfId="1" applyNumberFormat="1" applyFont="1" applyFill="1" applyBorder="1" applyAlignment="1" applyProtection="1">
      <alignment horizontal="center"/>
      <protection locked="0"/>
    </xf>
    <xf numFmtId="0" fontId="1" fillId="4" borderId="18" xfId="1" applyFill="1" applyBorder="1" applyProtection="1">
      <protection locked="0"/>
    </xf>
    <xf numFmtId="169" fontId="39" fillId="4" borderId="47" xfId="1" applyNumberFormat="1" applyFont="1" applyFill="1" applyBorder="1" applyAlignment="1">
      <alignment horizontal="center"/>
    </xf>
    <xf numFmtId="169" fontId="39" fillId="4" borderId="11" xfId="1" applyNumberFormat="1" applyFont="1" applyFill="1" applyBorder="1" applyAlignment="1" applyProtection="1">
      <alignment horizontal="center" vertical="center" wrapText="1"/>
      <protection locked="0"/>
    </xf>
    <xf numFmtId="165" fontId="1" fillId="4" borderId="0" xfId="1" applyNumberFormat="1" applyFill="1"/>
    <xf numFmtId="0" fontId="47" fillId="4" borderId="0" xfId="1" applyFont="1" applyFill="1" applyAlignment="1">
      <alignment horizontal="center"/>
    </xf>
    <xf numFmtId="2" fontId="1" fillId="4" borderId="0" xfId="1" applyNumberFormat="1" applyFill="1" applyProtection="1"/>
    <xf numFmtId="0" fontId="1" fillId="4" borderId="0" xfId="1" applyFill="1" applyProtection="1">
      <protection locked="0"/>
    </xf>
    <xf numFmtId="168" fontId="15" fillId="4" borderId="16" xfId="1" applyNumberFormat="1" applyFont="1" applyFill="1" applyBorder="1" applyAlignment="1" applyProtection="1">
      <alignment horizontal="center"/>
      <protection locked="0"/>
    </xf>
    <xf numFmtId="168" fontId="15" fillId="4" borderId="11" xfId="1" applyNumberFormat="1" applyFont="1" applyFill="1" applyBorder="1" applyAlignment="1" applyProtection="1">
      <alignment horizontal="center"/>
      <protection locked="0"/>
    </xf>
    <xf numFmtId="168" fontId="15" fillId="4" borderId="19" xfId="1" applyNumberFormat="1" applyFont="1" applyFill="1" applyBorder="1" applyAlignment="1" applyProtection="1">
      <alignment horizontal="center"/>
      <protection locked="0"/>
    </xf>
    <xf numFmtId="168" fontId="15" fillId="4" borderId="46" xfId="1" applyNumberFormat="1" applyFont="1" applyFill="1" applyBorder="1" applyAlignment="1">
      <alignment horizontal="center"/>
    </xf>
    <xf numFmtId="1" fontId="15" fillId="4" borderId="18" xfId="1" applyNumberFormat="1" applyFont="1" applyFill="1" applyBorder="1" applyAlignment="1">
      <alignment horizontal="center"/>
    </xf>
    <xf numFmtId="2" fontId="15" fillId="4" borderId="11" xfId="1" applyNumberFormat="1" applyFont="1" applyFill="1" applyBorder="1" applyAlignment="1">
      <alignment horizontal="center"/>
    </xf>
    <xf numFmtId="2" fontId="39" fillId="4" borderId="19" xfId="1" applyNumberFormat="1" applyFont="1" applyFill="1" applyBorder="1" applyAlignment="1" applyProtection="1">
      <alignment horizontal="center" vertical="center" wrapText="1"/>
      <protection locked="0"/>
    </xf>
    <xf numFmtId="169" fontId="15" fillId="4" borderId="47" xfId="1" applyNumberFormat="1" applyFont="1" applyFill="1" applyBorder="1" applyAlignment="1">
      <alignment horizontal="center"/>
    </xf>
    <xf numFmtId="0" fontId="39" fillId="4" borderId="12" xfId="1" applyFont="1" applyFill="1" applyBorder="1" applyAlignment="1" applyProtection="1">
      <alignment horizontal="center" vertical="center" wrapText="1"/>
      <protection locked="0"/>
    </xf>
    <xf numFmtId="0" fontId="45" fillId="4" borderId="16" xfId="1" applyFont="1" applyFill="1" applyBorder="1" applyProtection="1">
      <protection locked="0"/>
    </xf>
    <xf numFmtId="0" fontId="45" fillId="4" borderId="11" xfId="1" applyFont="1" applyFill="1" applyBorder="1" applyProtection="1">
      <protection locked="0"/>
    </xf>
    <xf numFmtId="0" fontId="45" fillId="4" borderId="19" xfId="1" applyFont="1" applyFill="1" applyBorder="1" applyProtection="1">
      <protection locked="0"/>
    </xf>
    <xf numFmtId="0" fontId="45" fillId="4" borderId="46" xfId="1" applyFont="1" applyFill="1" applyBorder="1" applyProtection="1">
      <protection locked="0"/>
    </xf>
    <xf numFmtId="0" fontId="45" fillId="4" borderId="18" xfId="1" applyFont="1" applyFill="1" applyBorder="1" applyProtection="1">
      <protection locked="0"/>
    </xf>
    <xf numFmtId="168" fontId="39" fillId="4" borderId="16" xfId="4" applyNumberFormat="1" applyFont="1" applyFill="1" applyBorder="1" applyAlignment="1" applyProtection="1">
      <alignment horizontal="center" vertical="center" wrapText="1"/>
      <protection locked="0"/>
    </xf>
    <xf numFmtId="168" fontId="39" fillId="4" borderId="11" xfId="4" applyNumberFormat="1" applyFont="1" applyFill="1" applyBorder="1" applyAlignment="1" applyProtection="1">
      <alignment horizontal="center" vertical="center" wrapText="1"/>
      <protection locked="0"/>
    </xf>
    <xf numFmtId="168" fontId="39" fillId="4" borderId="19" xfId="4" applyNumberFormat="1" applyFont="1" applyFill="1" applyBorder="1" applyAlignment="1" applyProtection="1">
      <alignment horizontal="center" vertical="center" wrapText="1"/>
      <protection locked="0"/>
    </xf>
    <xf numFmtId="168" fontId="39" fillId="4" borderId="46" xfId="4" applyNumberFormat="1" applyFont="1" applyFill="1" applyBorder="1" applyAlignment="1" applyProtection="1">
      <alignment horizontal="center" vertical="center" wrapText="1"/>
      <protection locked="0"/>
    </xf>
    <xf numFmtId="1" fontId="39" fillId="4" borderId="18" xfId="4" applyNumberFormat="1" applyFont="1" applyFill="1" applyBorder="1" applyAlignment="1" applyProtection="1">
      <alignment horizontal="center"/>
      <protection locked="0"/>
    </xf>
    <xf numFmtId="2" fontId="39" fillId="4" borderId="11" xfId="4" applyNumberFormat="1" applyFont="1" applyFill="1" applyBorder="1" applyAlignment="1" applyProtection="1">
      <alignment horizontal="center"/>
      <protection locked="0"/>
    </xf>
    <xf numFmtId="2" fontId="39" fillId="4" borderId="19" xfId="4" applyNumberFormat="1" applyFont="1" applyFill="1" applyBorder="1" applyAlignment="1" applyProtection="1">
      <alignment horizontal="center"/>
      <protection locked="0"/>
    </xf>
    <xf numFmtId="0" fontId="39" fillId="4" borderId="11" xfId="1" applyFont="1" applyFill="1" applyBorder="1" applyAlignment="1" applyProtection="1">
      <alignment horizontal="center" vertical="center" wrapText="1"/>
      <protection locked="0"/>
    </xf>
    <xf numFmtId="168" fontId="15" fillId="4" borderId="18" xfId="1" applyNumberFormat="1" applyFont="1" applyFill="1" applyBorder="1" applyAlignment="1">
      <alignment horizontal="center"/>
    </xf>
    <xf numFmtId="168" fontId="15" fillId="4" borderId="11" xfId="1" applyNumberFormat="1" applyFont="1" applyFill="1" applyBorder="1" applyAlignment="1">
      <alignment horizontal="center"/>
    </xf>
    <xf numFmtId="168" fontId="15" fillId="4" borderId="19" xfId="1" applyNumberFormat="1" applyFont="1" applyFill="1" applyBorder="1" applyAlignment="1">
      <alignment horizontal="center"/>
    </xf>
    <xf numFmtId="0" fontId="48" fillId="4" borderId="11" xfId="1" applyFont="1" applyFill="1" applyBorder="1" applyAlignment="1" applyProtection="1">
      <alignment horizontal="center" vertical="center" wrapText="1"/>
      <protection locked="0"/>
    </xf>
    <xf numFmtId="168" fontId="39" fillId="4" borderId="18" xfId="1" applyNumberFormat="1" applyFont="1" applyFill="1" applyBorder="1" applyAlignment="1">
      <alignment horizontal="center"/>
    </xf>
    <xf numFmtId="168" fontId="39" fillId="4" borderId="11" xfId="1" applyNumberFormat="1" applyFont="1" applyFill="1" applyBorder="1" applyAlignment="1">
      <alignment horizontal="center"/>
    </xf>
    <xf numFmtId="168" fontId="39" fillId="4" borderId="19" xfId="1" applyNumberFormat="1" applyFont="1" applyFill="1" applyBorder="1" applyAlignment="1">
      <alignment horizontal="center"/>
    </xf>
    <xf numFmtId="168" fontId="39" fillId="4" borderId="46" xfId="1" applyNumberFormat="1" applyFont="1" applyFill="1" applyBorder="1" applyAlignment="1">
      <alignment horizontal="center"/>
    </xf>
    <xf numFmtId="1" fontId="39" fillId="4" borderId="18" xfId="1" applyNumberFormat="1" applyFont="1" applyFill="1" applyBorder="1" applyAlignment="1">
      <alignment horizontal="center"/>
    </xf>
    <xf numFmtId="2" fontId="39" fillId="4" borderId="11" xfId="1" applyNumberFormat="1" applyFont="1" applyFill="1" applyBorder="1" applyAlignment="1">
      <alignment horizontal="center"/>
    </xf>
    <xf numFmtId="2" fontId="39" fillId="4" borderId="19" xfId="1" applyNumberFormat="1" applyFont="1" applyFill="1" applyBorder="1" applyAlignment="1">
      <alignment horizontal="center"/>
    </xf>
    <xf numFmtId="0" fontId="39" fillId="4" borderId="19" xfId="1" applyFont="1" applyFill="1" applyBorder="1" applyAlignment="1" applyProtection="1">
      <alignment horizontal="center" vertical="center" wrapText="1"/>
      <protection locked="0"/>
    </xf>
    <xf numFmtId="0" fontId="1" fillId="4" borderId="27" xfId="1" applyFill="1" applyBorder="1" applyProtection="1">
      <protection locked="0"/>
    </xf>
    <xf numFmtId="168" fontId="40" fillId="0" borderId="18" xfId="1" applyNumberFormat="1" applyFont="1" applyBorder="1" applyAlignment="1" applyProtection="1">
      <alignment horizontal="center"/>
      <protection locked="0"/>
    </xf>
    <xf numFmtId="168" fontId="40" fillId="0" borderId="11" xfId="1" applyNumberFormat="1" applyFont="1" applyBorder="1" applyAlignment="1" applyProtection="1">
      <alignment horizontal="center"/>
      <protection locked="0"/>
    </xf>
    <xf numFmtId="168" fontId="40" fillId="0" borderId="19" xfId="1" applyNumberFormat="1" applyFont="1" applyBorder="1" applyAlignment="1" applyProtection="1">
      <alignment horizontal="center"/>
      <protection locked="0"/>
    </xf>
    <xf numFmtId="168" fontId="40" fillId="0" borderId="46" xfId="1" applyNumberFormat="1" applyFont="1" applyBorder="1" applyAlignment="1" applyProtection="1">
      <alignment horizontal="center"/>
      <protection locked="0"/>
    </xf>
    <xf numFmtId="1" fontId="40" fillId="0" borderId="18" xfId="1" applyNumberFormat="1" applyFont="1" applyBorder="1" applyAlignment="1" applyProtection="1">
      <alignment horizontal="center"/>
      <protection locked="0"/>
    </xf>
    <xf numFmtId="2" fontId="40" fillId="0" borderId="11" xfId="1" applyNumberFormat="1" applyFont="1" applyBorder="1" applyAlignment="1" applyProtection="1">
      <alignment horizontal="center"/>
      <protection locked="0"/>
    </xf>
    <xf numFmtId="2" fontId="40" fillId="0" borderId="19" xfId="1" applyNumberFormat="1" applyFont="1" applyBorder="1" applyAlignment="1" applyProtection="1">
      <alignment horizontal="center"/>
      <protection locked="0"/>
    </xf>
    <xf numFmtId="168" fontId="39" fillId="4" borderId="11" xfId="1" applyNumberFormat="1" applyFont="1" applyFill="1" applyBorder="1" applyAlignment="1" applyProtection="1">
      <alignment horizontal="center" vertical="center" wrapText="1"/>
      <protection locked="0"/>
    </xf>
    <xf numFmtId="168" fontId="39" fillId="4" borderId="19" xfId="1" applyNumberFormat="1" applyFont="1" applyFill="1" applyBorder="1" applyAlignment="1" applyProtection="1">
      <alignment horizontal="center" vertical="center" wrapText="1"/>
      <protection locked="0"/>
    </xf>
    <xf numFmtId="168" fontId="15" fillId="4" borderId="11" xfId="1" applyNumberFormat="1" applyFont="1" applyFill="1" applyBorder="1" applyAlignment="1" applyProtection="1">
      <alignment horizontal="center" vertical="center" wrapText="1"/>
      <protection locked="0"/>
    </xf>
    <xf numFmtId="168" fontId="15" fillId="4" borderId="19" xfId="1" applyNumberFormat="1" applyFont="1" applyFill="1" applyBorder="1" applyAlignment="1" applyProtection="1">
      <alignment horizontal="center" vertical="center" wrapText="1"/>
      <protection locked="0"/>
    </xf>
    <xf numFmtId="168" fontId="49" fillId="0" borderId="18" xfId="1" applyNumberFormat="1" applyFont="1" applyBorder="1" applyAlignment="1" applyProtection="1">
      <alignment horizontal="center"/>
      <protection locked="0"/>
    </xf>
    <xf numFmtId="168" fontId="49" fillId="0" borderId="11" xfId="1" applyNumberFormat="1" applyFont="1" applyBorder="1" applyAlignment="1" applyProtection="1">
      <alignment horizontal="center"/>
      <protection locked="0"/>
    </xf>
    <xf numFmtId="168" fontId="49" fillId="0" borderId="19" xfId="1" applyNumberFormat="1" applyFont="1" applyBorder="1" applyAlignment="1" applyProtection="1">
      <alignment horizontal="center"/>
      <protection locked="0"/>
    </xf>
    <xf numFmtId="168" fontId="49" fillId="0" borderId="46" xfId="1" applyNumberFormat="1" applyFont="1" applyBorder="1" applyAlignment="1" applyProtection="1">
      <alignment horizontal="center"/>
      <protection locked="0"/>
    </xf>
    <xf numFmtId="1" fontId="49" fillId="0" borderId="18" xfId="1" applyNumberFormat="1" applyFont="1" applyBorder="1" applyAlignment="1" applyProtection="1">
      <alignment horizontal="center"/>
      <protection locked="0"/>
    </xf>
    <xf numFmtId="2" fontId="49" fillId="0" borderId="11" xfId="1" applyNumberFormat="1" applyFont="1" applyBorder="1" applyAlignment="1" applyProtection="1">
      <alignment horizontal="center"/>
      <protection locked="0"/>
    </xf>
    <xf numFmtId="2" fontId="49" fillId="0" borderId="19" xfId="1" applyNumberFormat="1" applyFont="1" applyBorder="1" applyAlignment="1" applyProtection="1">
      <alignment horizontal="center"/>
      <protection locked="0"/>
    </xf>
    <xf numFmtId="168" fontId="49" fillId="0" borderId="16" xfId="1" applyNumberFormat="1" applyFont="1" applyBorder="1" applyAlignment="1" applyProtection="1">
      <alignment horizontal="center"/>
      <protection locked="0"/>
    </xf>
    <xf numFmtId="168" fontId="49" fillId="0" borderId="48" xfId="1" applyNumberFormat="1" applyFont="1" applyBorder="1" applyAlignment="1" applyProtection="1">
      <alignment horizontal="center"/>
      <protection locked="0"/>
    </xf>
    <xf numFmtId="2" fontId="40" fillId="0" borderId="48" xfId="1" applyNumberFormat="1" applyFont="1" applyBorder="1" applyAlignment="1" applyProtection="1">
      <alignment horizontal="center"/>
      <protection locked="0"/>
    </xf>
    <xf numFmtId="2" fontId="40" fillId="0" borderId="17" xfId="1" applyNumberFormat="1" applyFont="1" applyBorder="1" applyAlignment="1" applyProtection="1">
      <alignment horizontal="center"/>
      <protection locked="0"/>
    </xf>
    <xf numFmtId="2" fontId="40" fillId="0" borderId="47" xfId="1" applyNumberFormat="1" applyFont="1" applyBorder="1" applyAlignment="1" applyProtection="1">
      <alignment horizontal="center"/>
      <protection locked="0"/>
    </xf>
    <xf numFmtId="2" fontId="40" fillId="0" borderId="49" xfId="1" applyNumberFormat="1" applyFont="1" applyBorder="1" applyAlignment="1" applyProtection="1">
      <alignment horizontal="center"/>
      <protection locked="0"/>
    </xf>
    <xf numFmtId="1" fontId="15" fillId="4" borderId="16" xfId="1" applyNumberFormat="1" applyFont="1" applyFill="1" applyBorder="1" applyAlignment="1" applyProtection="1">
      <alignment horizontal="center"/>
      <protection locked="0"/>
    </xf>
    <xf numFmtId="2" fontId="15" fillId="4" borderId="48" xfId="1" applyNumberFormat="1" applyFont="1" applyFill="1" applyBorder="1" applyAlignment="1" applyProtection="1">
      <alignment horizontal="center"/>
      <protection locked="0"/>
    </xf>
    <xf numFmtId="168" fontId="15" fillId="4" borderId="50" xfId="1" applyNumberFormat="1" applyFont="1" applyFill="1" applyBorder="1" applyAlignment="1">
      <alignment horizontal="center"/>
    </xf>
    <xf numFmtId="168" fontId="15" fillId="4" borderId="51" xfId="1" applyNumberFormat="1" applyFont="1" applyFill="1" applyBorder="1" applyAlignment="1">
      <alignment horizontal="center"/>
    </xf>
    <xf numFmtId="168" fontId="15" fillId="4" borderId="52" xfId="1" applyNumberFormat="1" applyFont="1" applyFill="1" applyBorder="1" applyAlignment="1">
      <alignment horizontal="center"/>
    </xf>
    <xf numFmtId="168" fontId="15" fillId="4" borderId="24" xfId="1" applyNumberFormat="1" applyFont="1" applyFill="1" applyBorder="1" applyAlignment="1">
      <alignment horizontal="center"/>
    </xf>
    <xf numFmtId="1" fontId="15" fillId="4" borderId="53" xfId="1" applyNumberFormat="1" applyFont="1" applyFill="1" applyBorder="1" applyAlignment="1" applyProtection="1">
      <alignment horizontal="center"/>
      <protection locked="0"/>
    </xf>
    <xf numFmtId="2" fontId="15" fillId="4" borderId="22" xfId="1" applyNumberFormat="1" applyFont="1" applyFill="1" applyBorder="1" applyAlignment="1" applyProtection="1">
      <alignment horizontal="center"/>
      <protection locked="0"/>
    </xf>
    <xf numFmtId="2" fontId="15" fillId="4" borderId="54" xfId="1" applyNumberFormat="1" applyFont="1" applyFill="1" applyBorder="1" applyAlignment="1" applyProtection="1">
      <alignment horizontal="center"/>
      <protection locked="0"/>
    </xf>
    <xf numFmtId="1" fontId="15" fillId="4" borderId="21" xfId="1" applyNumberFormat="1" applyFont="1" applyFill="1" applyBorder="1" applyAlignment="1">
      <alignment horizontal="center"/>
    </xf>
    <xf numFmtId="2" fontId="15" fillId="4" borderId="22" xfId="1" applyNumberFormat="1" applyFont="1" applyFill="1" applyBorder="1" applyAlignment="1">
      <alignment horizontal="center"/>
    </xf>
    <xf numFmtId="2" fontId="39" fillId="4" borderId="23" xfId="1" applyNumberFormat="1" applyFont="1" applyFill="1" applyBorder="1" applyAlignment="1" applyProtection="1">
      <alignment horizontal="center" vertical="center" wrapText="1"/>
      <protection locked="0"/>
    </xf>
    <xf numFmtId="169" fontId="15" fillId="4" borderId="55" xfId="1" applyNumberFormat="1" applyFont="1" applyFill="1" applyBorder="1" applyAlignment="1">
      <alignment horizontal="center"/>
    </xf>
    <xf numFmtId="169" fontId="39" fillId="4" borderId="22" xfId="1" applyNumberFormat="1" applyFont="1" applyFill="1" applyBorder="1" applyAlignment="1" applyProtection="1">
      <alignment horizontal="center" vertical="center" wrapText="1"/>
      <protection locked="0"/>
    </xf>
    <xf numFmtId="0" fontId="15" fillId="4" borderId="22" xfId="1" applyFont="1" applyFill="1" applyBorder="1" applyAlignment="1" applyProtection="1">
      <alignment horizontal="center" vertical="center" wrapText="1"/>
      <protection locked="0"/>
    </xf>
    <xf numFmtId="0" fontId="15" fillId="4" borderId="23" xfId="1" applyFont="1" applyFill="1" applyBorder="1" applyAlignment="1" applyProtection="1">
      <alignment horizontal="center" vertical="center" wrapText="1"/>
      <protection locked="0"/>
    </xf>
    <xf numFmtId="0" fontId="15" fillId="0" borderId="2" xfId="1" applyFont="1" applyBorder="1" applyAlignment="1" applyProtection="1">
      <alignment horizontal="center" vertical="center" wrapText="1"/>
      <protection locked="0"/>
    </xf>
    <xf numFmtId="0" fontId="15" fillId="0" borderId="24" xfId="1" applyFont="1" applyBorder="1" applyAlignment="1" applyProtection="1">
      <alignment horizontal="center" vertical="center" wrapText="1"/>
      <protection locked="0"/>
    </xf>
    <xf numFmtId="1" fontId="40" fillId="4" borderId="56" xfId="1" applyNumberFormat="1" applyFont="1" applyFill="1" applyBorder="1" applyAlignment="1" applyProtection="1">
      <alignment horizontal="center" vertical="center" wrapText="1"/>
      <protection locked="0"/>
    </xf>
    <xf numFmtId="2" fontId="40" fillId="4" borderId="36" xfId="1" applyNumberFormat="1" applyFont="1" applyFill="1" applyBorder="1" applyAlignment="1" applyProtection="1">
      <alignment horizontal="center" vertical="center" wrapText="1"/>
      <protection locked="0"/>
    </xf>
    <xf numFmtId="2" fontId="40" fillId="4" borderId="57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applyBorder="1" applyAlignment="1" applyProtection="1">
      <alignment horizontal="center"/>
      <protection locked="0"/>
    </xf>
    <xf numFmtId="0" fontId="1" fillId="0" borderId="27" xfId="1" applyBorder="1" applyAlignment="1" applyProtection="1">
      <alignment horizontal="center"/>
      <protection locked="0"/>
    </xf>
    <xf numFmtId="165" fontId="1" fillId="0" borderId="0" xfId="1" applyNumberFormat="1"/>
    <xf numFmtId="0" fontId="47" fillId="0" borderId="0" xfId="1" applyFont="1" applyAlignment="1">
      <alignment horizontal="center"/>
    </xf>
    <xf numFmtId="2" fontId="1" fillId="0" borderId="0" xfId="1" applyNumberFormat="1" applyProtection="1"/>
    <xf numFmtId="0" fontId="1" fillId="0" borderId="5" xfId="1" applyFont="1" applyBorder="1" applyProtection="1">
      <protection locked="0"/>
    </xf>
    <xf numFmtId="0" fontId="15" fillId="0" borderId="0" xfId="1" applyFont="1" applyBorder="1" applyAlignment="1" applyProtection="1">
      <alignment vertical="center" wrapText="1"/>
      <protection locked="0"/>
    </xf>
    <xf numFmtId="0" fontId="15" fillId="0" borderId="50" xfId="1" applyFont="1" applyBorder="1" applyAlignment="1" applyProtection="1">
      <alignment horizontal="right" vertical="center" wrapText="1"/>
      <protection locked="0"/>
    </xf>
    <xf numFmtId="0" fontId="15" fillId="0" borderId="58" xfId="1" applyFont="1" applyBorder="1" applyAlignment="1" applyProtection="1">
      <alignment horizontal="right" vertical="center" wrapText="1"/>
      <protection locked="0"/>
    </xf>
    <xf numFmtId="0" fontId="15" fillId="0" borderId="59" xfId="1" applyFont="1" applyBorder="1" applyAlignment="1" applyProtection="1">
      <alignment horizontal="right" vertical="center" wrapText="1"/>
      <protection locked="0"/>
    </xf>
    <xf numFmtId="1" fontId="40" fillId="4" borderId="50" xfId="1" applyNumberFormat="1" applyFont="1" applyFill="1" applyBorder="1" applyAlignment="1" applyProtection="1">
      <alignment horizontal="center" vertical="center" wrapText="1"/>
      <protection locked="0"/>
    </xf>
    <xf numFmtId="2" fontId="40" fillId="4" borderId="51" xfId="1" applyNumberFormat="1" applyFont="1" applyFill="1" applyBorder="1" applyAlignment="1" applyProtection="1">
      <alignment horizontal="center" vertical="center" wrapText="1"/>
      <protection locked="0"/>
    </xf>
    <xf numFmtId="2" fontId="40" fillId="4" borderId="52" xfId="1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1" applyFont="1" applyBorder="1" applyAlignment="1" applyProtection="1">
      <alignment horizontal="right" wrapText="1"/>
    </xf>
    <xf numFmtId="0" fontId="39" fillId="4" borderId="0" xfId="1" applyFont="1" applyFill="1" applyBorder="1" applyAlignment="1" applyProtection="1">
      <alignment horizontal="right" vertical="center" wrapText="1"/>
      <protection locked="0"/>
    </xf>
    <xf numFmtId="0" fontId="18" fillId="0" borderId="5" xfId="1" applyFont="1" applyBorder="1" applyProtection="1">
      <protection locked="0"/>
    </xf>
    <xf numFmtId="0" fontId="49" fillId="0" borderId="60" xfId="1" applyFont="1" applyBorder="1" applyAlignment="1" applyProtection="1">
      <alignment horizontal="left" vertical="center"/>
      <protection locked="0"/>
    </xf>
    <xf numFmtId="0" fontId="18" fillId="0" borderId="0" xfId="1" applyFont="1" applyBorder="1" applyProtection="1">
      <protection locked="0"/>
    </xf>
    <xf numFmtId="0" fontId="51" fillId="0" borderId="0" xfId="1" applyFont="1" applyBorder="1" applyAlignment="1" applyProtection="1">
      <alignment vertical="center"/>
      <protection locked="0"/>
    </xf>
    <xf numFmtId="0" fontId="49" fillId="4" borderId="60" xfId="1" applyFont="1" applyFill="1" applyBorder="1" applyAlignment="1" applyProtection="1">
      <alignment horizontal="left" vertical="center"/>
      <protection locked="0"/>
    </xf>
    <xf numFmtId="170" fontId="18" fillId="0" borderId="61" xfId="1" applyNumberFormat="1" applyFont="1" applyBorder="1" applyAlignment="1" applyProtection="1">
      <alignment horizontal="center"/>
      <protection locked="0"/>
    </xf>
    <xf numFmtId="0" fontId="18" fillId="0" borderId="25" xfId="1" applyFont="1" applyBorder="1" applyProtection="1">
      <protection locked="0"/>
    </xf>
    <xf numFmtId="0" fontId="18" fillId="0" borderId="24" xfId="1" applyFont="1" applyBorder="1" applyProtection="1">
      <protection locked="0"/>
    </xf>
    <xf numFmtId="0" fontId="1" fillId="0" borderId="30" xfId="1" applyBorder="1" applyProtection="1">
      <protection locked="0"/>
    </xf>
    <xf numFmtId="2" fontId="1" fillId="0" borderId="0" xfId="1" applyNumberFormat="1" applyProtection="1">
      <protection locked="0"/>
    </xf>
    <xf numFmtId="0" fontId="1" fillId="0" borderId="0" xfId="1" applyFont="1" applyProtection="1">
      <protection locked="0"/>
    </xf>
    <xf numFmtId="2" fontId="2" fillId="0" borderId="0" xfId="1" applyNumberFormat="1" applyFont="1" applyProtection="1">
      <protection locked="0"/>
    </xf>
    <xf numFmtId="0" fontId="52" fillId="0" borderId="0" xfId="1" applyFont="1" applyProtection="1">
      <protection locked="0"/>
    </xf>
    <xf numFmtId="0" fontId="5" fillId="0" borderId="0" xfId="1" applyFont="1" applyAlignment="1">
      <alignment horizontal="center" vertical="center"/>
    </xf>
    <xf numFmtId="0" fontId="54" fillId="0" borderId="0" xfId="1" applyFont="1"/>
    <xf numFmtId="0" fontId="5" fillId="4" borderId="1" xfId="1" applyFont="1" applyFill="1" applyBorder="1" applyAlignment="1">
      <alignment horizontal="center" vertical="center" wrapText="1"/>
    </xf>
    <xf numFmtId="4" fontId="5" fillId="3" borderId="2" xfId="1" applyNumberFormat="1" applyFont="1" applyFill="1" applyBorder="1" applyAlignment="1">
      <alignment horizontal="center" vertical="center" wrapText="1"/>
    </xf>
    <xf numFmtId="4" fontId="5" fillId="3" borderId="3" xfId="1" applyNumberFormat="1" applyFont="1" applyFill="1" applyBorder="1" applyAlignment="1">
      <alignment horizontal="center" vertical="center" wrapText="1"/>
    </xf>
    <xf numFmtId="4" fontId="5" fillId="3" borderId="26" xfId="1" applyNumberFormat="1" applyFont="1" applyFill="1" applyBorder="1" applyAlignment="1">
      <alignment horizontal="center" vertical="center" wrapText="1"/>
    </xf>
    <xf numFmtId="0" fontId="5" fillId="4" borderId="8" xfId="1" applyFont="1" applyFill="1" applyBorder="1" applyAlignment="1">
      <alignment horizontal="center" vertical="center" wrapText="1"/>
    </xf>
    <xf numFmtId="0" fontId="5" fillId="4" borderId="4" xfId="1" applyFont="1" applyFill="1" applyBorder="1" applyAlignment="1">
      <alignment horizontal="center" vertical="center" wrapText="1"/>
    </xf>
    <xf numFmtId="4" fontId="5" fillId="3" borderId="9" xfId="1" applyNumberFormat="1" applyFont="1" applyFill="1" applyBorder="1" applyAlignment="1">
      <alignment horizontal="center" vertical="center" wrapText="1"/>
    </xf>
    <xf numFmtId="4" fontId="5" fillId="3" borderId="7" xfId="1" applyNumberFormat="1" applyFont="1" applyFill="1" applyBorder="1" applyAlignment="1">
      <alignment horizontal="center" vertical="center" wrapText="1"/>
    </xf>
    <xf numFmtId="0" fontId="5" fillId="4" borderId="6" xfId="1" applyFont="1" applyFill="1" applyBorder="1" applyAlignment="1">
      <alignment horizontal="center" vertical="center" wrapText="1"/>
    </xf>
    <xf numFmtId="0" fontId="5" fillId="4" borderId="28" xfId="2" applyNumberFormat="1" applyFont="1" applyFill="1" applyBorder="1" applyAlignment="1" applyProtection="1">
      <alignment horizontal="left" vertical="top" wrapText="1"/>
    </xf>
    <xf numFmtId="4" fontId="5" fillId="0" borderId="9" xfId="1" applyNumberFormat="1" applyFont="1" applyBorder="1" applyAlignment="1">
      <alignment horizontal="center" vertical="center" wrapText="1"/>
    </xf>
    <xf numFmtId="3" fontId="5" fillId="0" borderId="7" xfId="1" applyNumberFormat="1" applyFont="1" applyBorder="1" applyAlignment="1">
      <alignment horizontal="center" vertical="center"/>
    </xf>
    <xf numFmtId="4" fontId="5" fillId="0" borderId="9" xfId="1" applyNumberFormat="1" applyFont="1" applyBorder="1" applyAlignment="1">
      <alignment horizontal="center" vertical="center"/>
    </xf>
    <xf numFmtId="0" fontId="5" fillId="4" borderId="5" xfId="1" applyFont="1" applyFill="1" applyBorder="1" applyAlignment="1">
      <alignment horizontal="center" vertical="center" wrapText="1"/>
    </xf>
    <xf numFmtId="0" fontId="5" fillId="4" borderId="17" xfId="2" applyNumberFormat="1" applyFont="1" applyFill="1" applyBorder="1" applyAlignment="1" applyProtection="1">
      <alignment horizontal="left" vertical="top" wrapText="1"/>
    </xf>
    <xf numFmtId="4" fontId="5" fillId="0" borderId="3" xfId="1" applyNumberFormat="1" applyFont="1" applyBorder="1" applyAlignment="1">
      <alignment horizontal="center" vertical="center" wrapText="1"/>
    </xf>
    <xf numFmtId="3" fontId="5" fillId="0" borderId="9" xfId="1" applyNumberFormat="1" applyFont="1" applyBorder="1" applyAlignment="1">
      <alignment horizontal="center" vertical="center"/>
    </xf>
    <xf numFmtId="0" fontId="5" fillId="4" borderId="25" xfId="1" applyFont="1" applyFill="1" applyBorder="1" applyAlignment="1">
      <alignment horizontal="center" vertical="center" wrapText="1"/>
    </xf>
    <xf numFmtId="0" fontId="5" fillId="4" borderId="62" xfId="2" applyNumberFormat="1" applyFont="1" applyFill="1" applyBorder="1" applyAlignment="1" applyProtection="1">
      <alignment horizontal="left" vertical="top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26" xfId="1" applyFont="1" applyFill="1" applyBorder="1" applyAlignment="1">
      <alignment horizontal="center" vertical="center" wrapText="1"/>
    </xf>
    <xf numFmtId="4" fontId="5" fillId="2" borderId="9" xfId="1" applyNumberFormat="1" applyFont="1" applyFill="1" applyBorder="1" applyAlignment="1">
      <alignment horizontal="center" vertical="center"/>
    </xf>
    <xf numFmtId="3" fontId="5" fillId="2" borderId="9" xfId="1" applyNumberFormat="1" applyFont="1" applyFill="1" applyBorder="1" applyAlignment="1">
      <alignment horizontal="center" vertical="center"/>
    </xf>
    <xf numFmtId="4" fontId="5" fillId="2" borderId="8" xfId="1" applyNumberFormat="1" applyFont="1" applyFill="1" applyBorder="1" applyAlignment="1">
      <alignment horizontal="center" vertical="center"/>
    </xf>
    <xf numFmtId="0" fontId="35" fillId="0" borderId="60" xfId="1" applyFont="1" applyBorder="1" applyAlignment="1" applyProtection="1">
      <alignment vertical="center"/>
      <protection locked="0"/>
    </xf>
    <xf numFmtId="14" fontId="56" fillId="0" borderId="0" xfId="1" applyNumberFormat="1" applyFont="1" applyBorder="1" applyAlignment="1" applyProtection="1">
      <alignment horizontal="left" vertical="center"/>
      <protection locked="0"/>
    </xf>
    <xf numFmtId="0" fontId="15" fillId="0" borderId="0" xfId="1" applyFont="1" applyBorder="1" applyAlignment="1" applyProtection="1">
      <alignment vertical="center"/>
      <protection locked="0"/>
    </xf>
    <xf numFmtId="0" fontId="54" fillId="0" borderId="0" xfId="1" applyFont="1" applyBorder="1"/>
    <xf numFmtId="0" fontId="56" fillId="0" borderId="0" xfId="1" applyFont="1" applyBorder="1" applyAlignment="1" applyProtection="1">
      <alignment vertical="center"/>
      <protection locked="0"/>
    </xf>
    <xf numFmtId="0" fontId="56" fillId="0" borderId="0" xfId="1" applyFont="1" applyBorder="1" applyAlignment="1" applyProtection="1">
      <alignment horizontal="left" vertical="center"/>
      <protection locked="0"/>
    </xf>
    <xf numFmtId="0" fontId="57" fillId="4" borderId="60" xfId="1" applyFont="1" applyFill="1" applyBorder="1" applyAlignment="1" applyProtection="1">
      <alignment vertical="center"/>
      <protection locked="0"/>
    </xf>
    <xf numFmtId="0" fontId="49" fillId="4" borderId="0" xfId="1" applyFont="1" applyFill="1" applyBorder="1" applyAlignment="1" applyProtection="1">
      <alignment vertical="center"/>
      <protection locked="0"/>
    </xf>
    <xf numFmtId="0" fontId="1" fillId="0" borderId="0" xfId="1" applyBorder="1" applyProtection="1">
      <protection locked="0"/>
    </xf>
    <xf numFmtId="14" fontId="53" fillId="0" borderId="0" xfId="1" applyNumberFormat="1" applyFont="1" applyBorder="1" applyAlignment="1" applyProtection="1">
      <alignment horizontal="center"/>
      <protection locked="0"/>
    </xf>
    <xf numFmtId="14" fontId="1" fillId="0" borderId="0" xfId="1" applyNumberFormat="1" applyBorder="1" applyProtection="1">
      <protection locked="0"/>
    </xf>
    <xf numFmtId="1" fontId="4" fillId="0" borderId="0" xfId="1" applyNumberFormat="1" applyFont="1" applyProtection="1">
      <protection locked="0"/>
    </xf>
    <xf numFmtId="2" fontId="4" fillId="0" borderId="0" xfId="1" applyNumberFormat="1" applyFont="1" applyProtection="1">
      <protection locked="0"/>
    </xf>
    <xf numFmtId="0" fontId="4" fillId="0" borderId="0" xfId="1" applyFont="1" applyProtection="1">
      <protection locked="0"/>
    </xf>
    <xf numFmtId="0" fontId="9" fillId="2" borderId="25" xfId="1" applyFont="1" applyFill="1" applyBorder="1" applyAlignment="1">
      <alignment horizontal="center" vertical="center" wrapText="1"/>
    </xf>
    <xf numFmtId="166" fontId="9" fillId="2" borderId="60" xfId="1" applyNumberFormat="1" applyFont="1" applyFill="1" applyBorder="1" applyAlignment="1">
      <alignment horizontal="center" vertical="center" wrapText="1"/>
    </xf>
    <xf numFmtId="0" fontId="1" fillId="0" borderId="0" xfId="1" applyBorder="1" applyAlignment="1">
      <alignment horizontal="center"/>
    </xf>
    <xf numFmtId="0" fontId="1" fillId="0" borderId="0" xfId="1" applyBorder="1"/>
    <xf numFmtId="14" fontId="13" fillId="0" borderId="0" xfId="1" applyNumberFormat="1" applyFont="1" applyBorder="1"/>
    <xf numFmtId="164" fontId="14" fillId="0" borderId="0" xfId="1" applyNumberFormat="1" applyFont="1" applyBorder="1"/>
  </cellXfs>
  <cellStyles count="65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Calculation" xfId="30"/>
    <cellStyle name="Check Cell" xfId="31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Input" xfId="38"/>
    <cellStyle name="Linked Cell" xfId="39"/>
    <cellStyle name="Neutral" xfId="40"/>
    <cellStyle name="Note" xfId="41"/>
    <cellStyle name="Output" xfId="42"/>
    <cellStyle name="Title" xfId="43"/>
    <cellStyle name="Total" xfId="44"/>
    <cellStyle name="Warning Text" xfId="45"/>
    <cellStyle name="Обычный" xfId="0" builtinId="0"/>
    <cellStyle name="Обычный 2" xfId="46"/>
    <cellStyle name="Обычный 2 2" xfId="2"/>
    <cellStyle name="Обычный 2 2 2" xfId="47"/>
    <cellStyle name="Обычный 2_н09-1" xfId="48"/>
    <cellStyle name="Обычный 3" xfId="3"/>
    <cellStyle name="Обычный 4" xfId="49"/>
    <cellStyle name="Обычный 4 2" xfId="50"/>
    <cellStyle name="Обычный 5" xfId="4"/>
    <cellStyle name="Обычный 5 2" xfId="51"/>
    <cellStyle name="Обычный 5 2 2" xfId="52"/>
    <cellStyle name="Обычный 5 2 3" xfId="53"/>
    <cellStyle name="Обычный 5 3" xfId="54"/>
    <cellStyle name="Обычный 5 3 2" xfId="55"/>
    <cellStyle name="Обычный 5 4" xfId="56"/>
    <cellStyle name="Обычный 5 5" xfId="57"/>
    <cellStyle name="Обычный 5_н09-1" xfId="58"/>
    <cellStyle name="Обычный 6" xfId="59"/>
    <cellStyle name="Обычный 7" xfId="60"/>
    <cellStyle name="Обычный 7 2" xfId="1"/>
    <cellStyle name="Обычный 7 2 2" xfId="61"/>
    <cellStyle name="Обычный 7 2 3" xfId="62"/>
    <cellStyle name="Обычный 7 3" xfId="63"/>
    <cellStyle name="Обычный 8" xfId="6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4;&#1093;&#1072;&#1083;/Himlab3%20&#1074;&#1110;&#1076;%2001.2017/analiz%20gaz%202016/05%20&#1058;&#1056;&#1040;&#1042;&#1045;&#1053;&#1068;%20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алендар2016"/>
      <sheetName val="втв (2)"/>
      <sheetName val="втв"/>
      <sheetName val="Т.Т.РОСИ"/>
      <sheetName val="ттроси ГРС"/>
      <sheetName val="моніторинг"/>
      <sheetName val="н09-1"/>
      <sheetName val="0"/>
      <sheetName val="1"/>
      <sheetName val="2"/>
      <sheetName val="3"/>
      <sheetName val="4"/>
      <sheetName val="5"/>
      <sheetName val="нКС"/>
      <sheetName val=" розрахунок41"/>
      <sheetName val="41"/>
      <sheetName val="д41"/>
      <sheetName val=" розрахунок 42"/>
      <sheetName val="42"/>
      <sheetName val="д42"/>
      <sheetName val="рапорт в роботі"/>
      <sheetName val=" розрахунок 43"/>
      <sheetName val="43"/>
      <sheetName val="д43"/>
      <sheetName val=" розрахунок 44"/>
      <sheetName val="44"/>
      <sheetName val="д44"/>
      <sheetName val="н22-1"/>
      <sheetName val="н09-2"/>
      <sheetName val="н22-2"/>
      <sheetName val="н09-3"/>
      <sheetName val="н09-4"/>
      <sheetName val="н15-2 шт"/>
      <sheetName val="ВТВ паспорт"/>
      <sheetName val="АНАЛІЗ"/>
      <sheetName val="на печать "/>
      <sheetName val="палив.газ"/>
      <sheetName val="ЗВІТ газ"/>
      <sheetName val=" ФХП"/>
      <sheetName val="проток ттрНОВИЙ"/>
      <sheetName val="ЗВІТ олива "/>
      <sheetName val="олива 2"/>
      <sheetName val="олива 3"/>
      <sheetName val="Кондр "/>
      <sheetName val="Івахно"/>
      <sheetName val="СОУ ттроси"/>
      <sheetName val="СОУ  відб (2)"/>
      <sheetName val="меркапт відбір  (2)"/>
      <sheetName val="ГРС ттроси1-2 "/>
      <sheetName val="ГРС ттроси 3-5"/>
      <sheetName val="ГРС ттроси1909"/>
      <sheetName val="СОУ  відб1літр"/>
      <sheetName val="Cкрипці"/>
      <sheetName val="Кондрпрогн"/>
      <sheetName val="СОУ  відб"/>
      <sheetName val="СОУ ттрпрогноз"/>
      <sheetName val="відб меркаппрогн"/>
      <sheetName val="ГРС ттроспрогн"/>
      <sheetName val="СОУ  відбпрогноз"/>
      <sheetName val=" ттр (2)"/>
      <sheetName val="ПРОТОКОЛ тт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78">
          <cell r="E78">
            <v>7.6559999999999997</v>
          </cell>
          <cell r="F78">
            <v>7.8239999999999998</v>
          </cell>
          <cell r="G78">
            <v>8.3960000000000008</v>
          </cell>
          <cell r="H78">
            <v>7.524</v>
          </cell>
          <cell r="I78">
            <v>7.6959999999999997</v>
          </cell>
          <cell r="J78">
            <v>6.8639999999999999</v>
          </cell>
          <cell r="K78">
            <v>6.5730000000000004</v>
          </cell>
          <cell r="L78">
            <v>7.17</v>
          </cell>
          <cell r="M78">
            <v>9.8650000000000002</v>
          </cell>
          <cell r="N78">
            <v>15.065</v>
          </cell>
          <cell r="O78">
            <v>13.936</v>
          </cell>
          <cell r="P78">
            <v>12.673999999999999</v>
          </cell>
          <cell r="Q78">
            <v>16.170999999999999</v>
          </cell>
          <cell r="R78">
            <v>12.446999999999999</v>
          </cell>
          <cell r="S78">
            <v>8.8629999999999995</v>
          </cell>
          <cell r="T78">
            <v>8.2129999999999992</v>
          </cell>
          <cell r="U78">
            <v>8.5709999999999997</v>
          </cell>
          <cell r="V78">
            <v>8.5530000000000008</v>
          </cell>
          <cell r="W78">
            <v>7.758</v>
          </cell>
          <cell r="X78">
            <v>7.827</v>
          </cell>
          <cell r="Y78">
            <v>7.8520000000000003</v>
          </cell>
          <cell r="Z78">
            <v>6.6970000000000001</v>
          </cell>
          <cell r="AA78">
            <v>6.3890000000000002</v>
          </cell>
          <cell r="AB78">
            <v>6.1440000000000001</v>
          </cell>
          <cell r="AC78">
            <v>6.1820000000000004</v>
          </cell>
          <cell r="AD78">
            <v>6.5460000000000003</v>
          </cell>
          <cell r="AE78">
            <v>6.5670000000000002</v>
          </cell>
          <cell r="AF78">
            <v>6.9859999999999998</v>
          </cell>
          <cell r="AG78">
            <v>6.0220000000000002</v>
          </cell>
          <cell r="AH78">
            <v>5.0640000000000001</v>
          </cell>
          <cell r="AI78">
            <v>5.1710000000000003</v>
          </cell>
        </row>
        <row r="79">
          <cell r="E79">
            <v>4.9560000000000004</v>
          </cell>
          <cell r="F79">
            <v>4.6669999999999998</v>
          </cell>
          <cell r="G79">
            <v>4.43</v>
          </cell>
          <cell r="H79">
            <v>4.1970000000000001</v>
          </cell>
          <cell r="I79">
            <v>4.2430000000000003</v>
          </cell>
          <cell r="J79">
            <v>4.4480000000000004</v>
          </cell>
          <cell r="K79">
            <v>4.1509999999999998</v>
          </cell>
          <cell r="L79">
            <v>4.0860000000000003</v>
          </cell>
          <cell r="M79">
            <v>4.9020000000000001</v>
          </cell>
          <cell r="N79">
            <v>7.8019999999999996</v>
          </cell>
          <cell r="O79">
            <v>8.2200000000000006</v>
          </cell>
          <cell r="P79">
            <v>8.0180000000000007</v>
          </cell>
          <cell r="Q79">
            <v>11.113</v>
          </cell>
          <cell r="R79">
            <v>9.1029999999999998</v>
          </cell>
          <cell r="S79">
            <v>5.5419999999999998</v>
          </cell>
          <cell r="T79">
            <v>4.649</v>
          </cell>
          <cell r="U79">
            <v>6.593</v>
          </cell>
          <cell r="V79">
            <v>7.68</v>
          </cell>
          <cell r="W79">
            <v>6.5270000000000001</v>
          </cell>
          <cell r="X79">
            <v>5.3070000000000004</v>
          </cell>
          <cell r="Y79">
            <v>5.125</v>
          </cell>
          <cell r="Z79">
            <v>3.9980000000000002</v>
          </cell>
          <cell r="AA79">
            <v>3.6230000000000002</v>
          </cell>
          <cell r="AB79">
            <v>3.5049999999999999</v>
          </cell>
          <cell r="AC79">
            <v>3.431</v>
          </cell>
          <cell r="AD79">
            <v>3.5179999999999998</v>
          </cell>
          <cell r="AE79">
            <v>3.9279999999999999</v>
          </cell>
          <cell r="AF79">
            <v>3.8610000000000002</v>
          </cell>
          <cell r="AG79">
            <v>3.343</v>
          </cell>
          <cell r="AH79">
            <v>3.129</v>
          </cell>
          <cell r="AI79">
            <v>3.121</v>
          </cell>
        </row>
        <row r="80">
          <cell r="E80">
            <v>1.895</v>
          </cell>
          <cell r="F80">
            <v>1.845</v>
          </cell>
          <cell r="G80">
            <v>1.8260000000000001</v>
          </cell>
          <cell r="H80">
            <v>1.8360000000000001</v>
          </cell>
          <cell r="I80">
            <v>1.782</v>
          </cell>
          <cell r="J80">
            <v>1.794</v>
          </cell>
          <cell r="K80">
            <v>1.69</v>
          </cell>
          <cell r="L80">
            <v>1.522</v>
          </cell>
          <cell r="M80">
            <v>1.9650000000000001</v>
          </cell>
          <cell r="N80">
            <v>3.0150000000000001</v>
          </cell>
          <cell r="O80">
            <v>3.02</v>
          </cell>
          <cell r="P80">
            <v>2.722</v>
          </cell>
          <cell r="Q80">
            <v>4.0860000000000003</v>
          </cell>
          <cell r="R80">
            <v>2.8410000000000002</v>
          </cell>
          <cell r="S80">
            <v>1.976</v>
          </cell>
          <cell r="T80">
            <v>1.72</v>
          </cell>
          <cell r="U80">
            <v>2.0139999999999998</v>
          </cell>
          <cell r="V80">
            <v>1.873</v>
          </cell>
          <cell r="W80">
            <v>2.1150000000000002</v>
          </cell>
          <cell r="X80">
            <v>2.0329999999999999</v>
          </cell>
          <cell r="Y80">
            <v>1.8979999999999999</v>
          </cell>
          <cell r="Z80">
            <v>1.242</v>
          </cell>
          <cell r="AA80">
            <v>1.5289999999999999</v>
          </cell>
          <cell r="AB80">
            <v>1.3420000000000001</v>
          </cell>
          <cell r="AC80">
            <v>1.49</v>
          </cell>
          <cell r="AD80">
            <v>1.54</v>
          </cell>
          <cell r="AE80">
            <v>1.5429999999999999</v>
          </cell>
          <cell r="AF80">
            <v>1.47</v>
          </cell>
          <cell r="AG80">
            <v>1.21</v>
          </cell>
          <cell r="AH80">
            <v>1.2529999999999999</v>
          </cell>
          <cell r="AI80">
            <v>1.2490000000000001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5">
          <cell r="F5" t="str">
            <v>05.2017</v>
          </cell>
          <cell r="V5">
            <v>42887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M46"/>
  <sheetViews>
    <sheetView tabSelected="1" view="pageBreakPreview" topLeftCell="A16" zoomScale="60" zoomScaleNormal="60" workbookViewId="0">
      <selection activeCell="M42" sqref="M42"/>
    </sheetView>
  </sheetViews>
  <sheetFormatPr defaultRowHeight="15"/>
  <cols>
    <col min="1" max="1" width="18.140625" style="2" customWidth="1"/>
    <col min="2" max="2" width="9.140625" style="2"/>
    <col min="3" max="5" width="17.7109375" style="2" customWidth="1"/>
    <col min="6" max="6" width="15.28515625" style="2" customWidth="1"/>
    <col min="7" max="34" width="9.140625" style="2"/>
    <col min="35" max="37" width="10.85546875" style="2" customWidth="1"/>
    <col min="38" max="16384" width="9.140625" style="2"/>
  </cols>
  <sheetData>
    <row r="1" spans="1:65">
      <c r="A1" s="1"/>
      <c r="B1" s="1"/>
    </row>
    <row r="2" spans="1:65">
      <c r="A2" s="3" t="s">
        <v>0</v>
      </c>
      <c r="B2" s="3"/>
      <c r="C2" s="3"/>
      <c r="D2" s="3"/>
      <c r="E2" s="3"/>
    </row>
    <row r="3" spans="1:65" ht="21.75" thickBot="1">
      <c r="E3" s="4" t="str">
        <f>[1]АНАЛІЗ!F5</f>
        <v>05.2017</v>
      </c>
    </row>
    <row r="4" spans="1:65" ht="23.25" customHeight="1" thickBot="1">
      <c r="A4" s="5" t="s">
        <v>1</v>
      </c>
      <c r="B4" s="6" t="s">
        <v>2</v>
      </c>
      <c r="C4" s="7" t="s">
        <v>3</v>
      </c>
      <c r="D4" s="8"/>
      <c r="E4" s="8"/>
      <c r="F4" s="9" t="s">
        <v>4</v>
      </c>
    </row>
    <row r="5" spans="1:65" ht="33" customHeight="1" thickBot="1">
      <c r="A5" s="10"/>
      <c r="B5" s="11"/>
      <c r="C5" s="12" t="s">
        <v>5</v>
      </c>
      <c r="D5" s="13"/>
      <c r="E5" s="13"/>
      <c r="F5" s="14"/>
      <c r="AL5" s="15"/>
      <c r="AM5" s="15"/>
      <c r="AN5" s="15"/>
      <c r="AO5" s="15"/>
    </row>
    <row r="6" spans="1:65" ht="112.5" customHeight="1" thickBot="1">
      <c r="A6" s="16"/>
      <c r="B6" s="11"/>
      <c r="C6" s="17" t="s">
        <v>6</v>
      </c>
      <c r="D6" s="18" t="s">
        <v>7</v>
      </c>
      <c r="E6" s="19" t="s">
        <v>8</v>
      </c>
      <c r="F6" s="339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341"/>
      <c r="AG6" s="341"/>
      <c r="AH6" s="341"/>
      <c r="AI6" s="341"/>
      <c r="AJ6" s="341"/>
      <c r="AK6" s="341"/>
      <c r="AL6" s="342"/>
      <c r="AM6" s="343"/>
      <c r="AN6" s="343"/>
      <c r="AO6" s="343"/>
      <c r="AP6" s="344"/>
      <c r="AQ6" s="344"/>
      <c r="AR6" s="344"/>
      <c r="AS6" s="344"/>
      <c r="AT6" s="344"/>
      <c r="AU6" s="344"/>
      <c r="AV6" s="344"/>
      <c r="AW6" s="344"/>
      <c r="AX6" s="344"/>
      <c r="AY6" s="344"/>
      <c r="AZ6" s="344"/>
      <c r="BA6" s="344"/>
      <c r="BB6" s="344"/>
      <c r="BC6" s="342"/>
      <c r="BD6" s="342"/>
      <c r="BE6" s="342"/>
      <c r="BF6" s="342"/>
      <c r="BG6" s="342"/>
      <c r="BH6" s="342"/>
      <c r="BI6" s="342"/>
      <c r="BJ6" s="342"/>
      <c r="BK6" s="342"/>
      <c r="BL6" s="342"/>
      <c r="BM6" s="342"/>
    </row>
    <row r="7" spans="1:65">
      <c r="A7" s="21">
        <v>1</v>
      </c>
      <c r="B7" s="22">
        <f>'42'!S17</f>
        <v>38.134</v>
      </c>
      <c r="C7" s="23">
        <f>'[1]рапорт в роботі'!E78</f>
        <v>7.6559999999999997</v>
      </c>
      <c r="D7" s="24">
        <f>'[1]рапорт в роботі'!E79</f>
        <v>4.9560000000000004</v>
      </c>
      <c r="E7" s="25">
        <f>'[1]рапорт в роботі'!E$80</f>
        <v>1.895</v>
      </c>
      <c r="F7" s="340">
        <f>SUM(C7:E7)</f>
        <v>14.507</v>
      </c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2"/>
      <c r="X7" s="342"/>
      <c r="Y7" s="342"/>
      <c r="Z7" s="342"/>
      <c r="AA7" s="342"/>
      <c r="AB7" s="342"/>
      <c r="AC7" s="342"/>
      <c r="AD7" s="342"/>
      <c r="AE7" s="342"/>
      <c r="AF7" s="342"/>
      <c r="AG7" s="342"/>
      <c r="AH7" s="342"/>
      <c r="AI7" s="342"/>
      <c r="AJ7" s="342"/>
      <c r="AK7" s="342"/>
      <c r="AL7" s="342"/>
      <c r="AM7" s="342"/>
      <c r="AN7" s="342"/>
      <c r="AO7" s="342"/>
      <c r="AP7" s="342"/>
      <c r="AQ7" s="342"/>
      <c r="AR7" s="342"/>
      <c r="AS7" s="342"/>
      <c r="AT7" s="342"/>
      <c r="AU7" s="342"/>
      <c r="AV7" s="342"/>
      <c r="AW7" s="342"/>
      <c r="AX7" s="342"/>
      <c r="AY7" s="342"/>
      <c r="AZ7" s="342"/>
      <c r="BA7" s="342"/>
      <c r="BB7" s="342"/>
      <c r="BC7" s="342"/>
      <c r="BD7" s="342"/>
      <c r="BE7" s="342"/>
      <c r="BF7" s="342"/>
      <c r="BG7" s="342"/>
      <c r="BH7" s="342"/>
      <c r="BI7" s="342"/>
      <c r="BJ7" s="342"/>
      <c r="BK7" s="342"/>
      <c r="BL7" s="342"/>
      <c r="BM7" s="342"/>
    </row>
    <row r="8" spans="1:65">
      <c r="A8" s="27">
        <v>2</v>
      </c>
      <c r="B8" s="28">
        <f>'42'!S18</f>
        <v>38.18</v>
      </c>
      <c r="C8" s="29">
        <f>'[1]рапорт в роботі'!F78</f>
        <v>7.8239999999999998</v>
      </c>
      <c r="D8" s="20">
        <f>'[1]рапорт в роботі'!F79</f>
        <v>4.6669999999999998</v>
      </c>
      <c r="E8" s="30">
        <f>'[1]рапорт в роботі'!F80</f>
        <v>1.845</v>
      </c>
      <c r="F8" s="340">
        <f t="shared" ref="F8:F37" si="0">SUM(C8:E8)</f>
        <v>14.336</v>
      </c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2"/>
      <c r="AE8" s="342"/>
      <c r="AF8" s="342"/>
      <c r="AG8" s="342"/>
      <c r="AH8" s="342"/>
      <c r="AI8" s="342"/>
      <c r="AJ8" s="342"/>
      <c r="AK8" s="342"/>
      <c r="AL8" s="342"/>
      <c r="AM8" s="342"/>
      <c r="AN8" s="342"/>
      <c r="AO8" s="342"/>
      <c r="AP8" s="342"/>
      <c r="AQ8" s="342"/>
      <c r="AR8" s="342"/>
      <c r="AS8" s="342"/>
      <c r="AT8" s="342"/>
      <c r="AU8" s="342"/>
      <c r="AV8" s="342"/>
      <c r="AW8" s="342"/>
      <c r="AX8" s="342"/>
      <c r="AY8" s="342"/>
      <c r="AZ8" s="342"/>
      <c r="BA8" s="342"/>
      <c r="BB8" s="342"/>
      <c r="BC8" s="342"/>
      <c r="BD8" s="342"/>
      <c r="BE8" s="342"/>
      <c r="BF8" s="342"/>
      <c r="BG8" s="342"/>
      <c r="BH8" s="342"/>
      <c r="BI8" s="342"/>
      <c r="BJ8" s="342"/>
      <c r="BK8" s="342"/>
      <c r="BL8" s="342"/>
      <c r="BM8" s="342"/>
    </row>
    <row r="9" spans="1:65">
      <c r="A9" s="27">
        <v>3</v>
      </c>
      <c r="B9" s="28">
        <f>'42'!S19</f>
        <v>38.18</v>
      </c>
      <c r="C9" s="29">
        <f>'[1]рапорт в роботі'!G78</f>
        <v>8.3960000000000008</v>
      </c>
      <c r="D9" s="20">
        <f>'[1]рапорт в роботі'!G79</f>
        <v>4.43</v>
      </c>
      <c r="E9" s="30">
        <f>'[1]рапорт в роботі'!G80</f>
        <v>1.8260000000000001</v>
      </c>
      <c r="F9" s="340">
        <f t="shared" si="0"/>
        <v>14.652000000000001</v>
      </c>
      <c r="G9" s="342"/>
      <c r="H9" s="342"/>
      <c r="I9" s="342"/>
      <c r="J9" s="342"/>
      <c r="K9" s="342"/>
      <c r="L9" s="342"/>
      <c r="M9" s="342"/>
      <c r="N9" s="342"/>
      <c r="O9" s="342"/>
      <c r="P9" s="342"/>
      <c r="Q9" s="342"/>
      <c r="R9" s="342"/>
      <c r="S9" s="342"/>
      <c r="T9" s="342"/>
      <c r="U9" s="342"/>
      <c r="V9" s="342"/>
      <c r="W9" s="342"/>
      <c r="X9" s="342"/>
      <c r="Y9" s="342"/>
      <c r="Z9" s="342"/>
      <c r="AA9" s="342"/>
      <c r="AB9" s="342"/>
      <c r="AC9" s="342"/>
      <c r="AD9" s="342"/>
      <c r="AE9" s="342"/>
      <c r="AF9" s="342"/>
      <c r="AG9" s="342"/>
      <c r="AH9" s="342"/>
      <c r="AI9" s="342"/>
      <c r="AJ9" s="342"/>
      <c r="AK9" s="342"/>
      <c r="AL9" s="342"/>
      <c r="AM9" s="342"/>
      <c r="AN9" s="342"/>
      <c r="AO9" s="342"/>
      <c r="AP9" s="342"/>
      <c r="AQ9" s="342"/>
      <c r="AR9" s="342"/>
      <c r="AS9" s="342"/>
      <c r="AT9" s="342"/>
      <c r="AU9" s="342"/>
      <c r="AV9" s="342"/>
      <c r="AW9" s="342"/>
      <c r="AX9" s="342"/>
      <c r="AY9" s="342"/>
      <c r="AZ9" s="342"/>
      <c r="BA9" s="342"/>
      <c r="BB9" s="342"/>
      <c r="BC9" s="342"/>
      <c r="BD9" s="342"/>
      <c r="BE9" s="342"/>
      <c r="BF9" s="342"/>
      <c r="BG9" s="342"/>
      <c r="BH9" s="342"/>
      <c r="BI9" s="342"/>
      <c r="BJ9" s="342"/>
      <c r="BK9" s="342"/>
      <c r="BL9" s="342"/>
      <c r="BM9" s="342"/>
    </row>
    <row r="10" spans="1:65">
      <c r="A10" s="27">
        <v>4</v>
      </c>
      <c r="B10" s="28">
        <f>'42'!S20</f>
        <v>38.18</v>
      </c>
      <c r="C10" s="29">
        <f>'[1]рапорт в роботі'!H78</f>
        <v>7.524</v>
      </c>
      <c r="D10" s="20">
        <f>'[1]рапорт в роботі'!H79</f>
        <v>4.1970000000000001</v>
      </c>
      <c r="E10" s="30">
        <f>'[1]рапорт в роботі'!H80</f>
        <v>1.8360000000000001</v>
      </c>
      <c r="F10" s="340">
        <f t="shared" si="0"/>
        <v>13.557</v>
      </c>
      <c r="G10" s="342"/>
      <c r="H10" s="342"/>
      <c r="I10" s="342"/>
      <c r="J10" s="342"/>
      <c r="K10" s="342"/>
      <c r="L10" s="342"/>
      <c r="M10" s="342"/>
      <c r="N10" s="342"/>
      <c r="O10" s="342"/>
      <c r="P10" s="342"/>
      <c r="Q10" s="342"/>
      <c r="R10" s="342"/>
      <c r="S10" s="342"/>
      <c r="T10" s="342"/>
      <c r="U10" s="342"/>
      <c r="V10" s="342"/>
      <c r="W10" s="342"/>
      <c r="X10" s="342"/>
      <c r="Y10" s="342"/>
      <c r="Z10" s="342"/>
      <c r="AA10" s="342"/>
      <c r="AB10" s="342"/>
      <c r="AC10" s="342"/>
      <c r="AD10" s="342"/>
      <c r="AE10" s="342"/>
      <c r="AF10" s="342"/>
      <c r="AG10" s="342"/>
      <c r="AH10" s="342"/>
      <c r="AI10" s="342"/>
      <c r="AJ10" s="342"/>
      <c r="AK10" s="342"/>
      <c r="AL10" s="342"/>
      <c r="AM10" s="342"/>
      <c r="AN10" s="342"/>
      <c r="AO10" s="342"/>
      <c r="AP10" s="342"/>
      <c r="AQ10" s="342"/>
      <c r="AR10" s="342"/>
      <c r="AS10" s="342"/>
      <c r="AT10" s="342"/>
      <c r="AU10" s="342"/>
      <c r="AV10" s="342"/>
      <c r="AW10" s="342"/>
      <c r="AX10" s="342"/>
      <c r="AY10" s="342"/>
      <c r="AZ10" s="342"/>
      <c r="BA10" s="342"/>
      <c r="BB10" s="342"/>
      <c r="BC10" s="342"/>
      <c r="BD10" s="342"/>
      <c r="BE10" s="342"/>
      <c r="BF10" s="342"/>
      <c r="BG10" s="342"/>
      <c r="BH10" s="342"/>
      <c r="BI10" s="342"/>
      <c r="BJ10" s="342"/>
      <c r="BK10" s="342"/>
      <c r="BL10" s="342"/>
      <c r="BM10" s="342"/>
    </row>
    <row r="11" spans="1:65">
      <c r="A11" s="27">
        <v>5</v>
      </c>
      <c r="B11" s="28">
        <f>'42'!S21</f>
        <v>38.18</v>
      </c>
      <c r="C11" s="29">
        <f>'[1]рапорт в роботі'!I78</f>
        <v>7.6959999999999997</v>
      </c>
      <c r="D11" s="20">
        <f>'[1]рапорт в роботі'!I79</f>
        <v>4.2430000000000003</v>
      </c>
      <c r="E11" s="30">
        <f>'[1]рапорт в роботі'!I80</f>
        <v>1.782</v>
      </c>
      <c r="F11" s="340">
        <f t="shared" si="0"/>
        <v>13.721</v>
      </c>
      <c r="G11" s="342"/>
      <c r="H11" s="342"/>
      <c r="I11" s="342"/>
      <c r="J11" s="342"/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342"/>
      <c r="Z11" s="342"/>
      <c r="AA11" s="342"/>
      <c r="AB11" s="342"/>
      <c r="AC11" s="342"/>
      <c r="AD11" s="342"/>
      <c r="AE11" s="342"/>
      <c r="AF11" s="342"/>
      <c r="AG11" s="342"/>
      <c r="AH11" s="342"/>
      <c r="AI11" s="342"/>
      <c r="AJ11" s="342"/>
      <c r="AK11" s="342"/>
      <c r="AL11" s="342"/>
      <c r="AM11" s="342"/>
      <c r="AN11" s="342"/>
      <c r="AO11" s="342"/>
      <c r="AP11" s="342"/>
      <c r="AQ11" s="342"/>
      <c r="AR11" s="342"/>
      <c r="AS11" s="342"/>
      <c r="AT11" s="342"/>
      <c r="AU11" s="342"/>
      <c r="AV11" s="342"/>
      <c r="AW11" s="342"/>
      <c r="AX11" s="342"/>
      <c r="AY11" s="342"/>
      <c r="AZ11" s="342"/>
      <c r="BA11" s="342"/>
      <c r="BB11" s="342"/>
      <c r="BC11" s="342"/>
      <c r="BD11" s="342"/>
      <c r="BE11" s="342"/>
      <c r="BF11" s="342"/>
      <c r="BG11" s="342"/>
      <c r="BH11" s="342"/>
      <c r="BI11" s="342"/>
      <c r="BJ11" s="342"/>
      <c r="BK11" s="342"/>
      <c r="BL11" s="342"/>
      <c r="BM11" s="342"/>
    </row>
    <row r="12" spans="1:65">
      <c r="A12" s="27">
        <v>6</v>
      </c>
      <c r="B12" s="28">
        <f>'42'!S22</f>
        <v>38.18</v>
      </c>
      <c r="C12" s="29">
        <f>'[1]рапорт в роботі'!J78</f>
        <v>6.8639999999999999</v>
      </c>
      <c r="D12" s="20">
        <f>'[1]рапорт в роботі'!J79</f>
        <v>4.4480000000000004</v>
      </c>
      <c r="E12" s="30">
        <f>'[1]рапорт в роботі'!J80</f>
        <v>1.794</v>
      </c>
      <c r="F12" s="26">
        <f t="shared" si="0"/>
        <v>13.106000000000002</v>
      </c>
    </row>
    <row r="13" spans="1:65">
      <c r="A13" s="27">
        <v>7</v>
      </c>
      <c r="B13" s="28">
        <f>'42'!S23</f>
        <v>38.18</v>
      </c>
      <c r="C13" s="29">
        <f>'[1]рапорт в роботі'!K78</f>
        <v>6.5730000000000004</v>
      </c>
      <c r="D13" s="20">
        <f>'[1]рапорт в роботі'!K79</f>
        <v>4.1509999999999998</v>
      </c>
      <c r="E13" s="30">
        <f>'[1]рапорт в роботі'!K80</f>
        <v>1.69</v>
      </c>
      <c r="F13" s="26">
        <f t="shared" si="0"/>
        <v>12.414</v>
      </c>
    </row>
    <row r="14" spans="1:65">
      <c r="A14" s="27">
        <v>8</v>
      </c>
      <c r="B14" s="28">
        <f>'42'!S24</f>
        <v>38.18</v>
      </c>
      <c r="C14" s="29">
        <f>'[1]рапорт в роботі'!L78</f>
        <v>7.17</v>
      </c>
      <c r="D14" s="20">
        <f>'[1]рапорт в роботі'!L79</f>
        <v>4.0860000000000003</v>
      </c>
      <c r="E14" s="30">
        <f>'[1]рапорт в роботі'!L80</f>
        <v>1.522</v>
      </c>
      <c r="F14" s="26">
        <f t="shared" si="0"/>
        <v>12.778</v>
      </c>
    </row>
    <row r="15" spans="1:65">
      <c r="A15" s="27">
        <v>9</v>
      </c>
      <c r="B15" s="28">
        <f>'42'!S25</f>
        <v>38.11</v>
      </c>
      <c r="C15" s="29">
        <f>'[1]рапорт в роботі'!M78</f>
        <v>9.8650000000000002</v>
      </c>
      <c r="D15" s="20">
        <f>'[1]рапорт в роботі'!M79</f>
        <v>4.9020000000000001</v>
      </c>
      <c r="E15" s="30">
        <f>'[1]рапорт в роботі'!M80</f>
        <v>1.9650000000000001</v>
      </c>
      <c r="F15" s="26">
        <f t="shared" si="0"/>
        <v>16.731999999999999</v>
      </c>
    </row>
    <row r="16" spans="1:65">
      <c r="A16" s="27">
        <v>10</v>
      </c>
      <c r="B16" s="28">
        <f>'42'!S26</f>
        <v>38.11</v>
      </c>
      <c r="C16" s="29">
        <f>'[1]рапорт в роботі'!N78</f>
        <v>15.065</v>
      </c>
      <c r="D16" s="20">
        <f>'[1]рапорт в роботі'!N79</f>
        <v>7.8019999999999996</v>
      </c>
      <c r="E16" s="30">
        <f>'[1]рапорт в роботі'!N80</f>
        <v>3.0150000000000001</v>
      </c>
      <c r="F16" s="26">
        <f t="shared" si="0"/>
        <v>25.881999999999998</v>
      </c>
    </row>
    <row r="17" spans="1:13">
      <c r="A17" s="27">
        <v>11</v>
      </c>
      <c r="B17" s="28">
        <f>'42'!S27</f>
        <v>38.11</v>
      </c>
      <c r="C17" s="29">
        <f>'[1]рапорт в роботі'!O78</f>
        <v>13.936</v>
      </c>
      <c r="D17" s="20">
        <f>'[1]рапорт в роботі'!O79</f>
        <v>8.2200000000000006</v>
      </c>
      <c r="E17" s="30">
        <f>'[1]рапорт в роботі'!O$80</f>
        <v>3.02</v>
      </c>
      <c r="F17" s="26">
        <f t="shared" si="0"/>
        <v>25.175999999999998</v>
      </c>
    </row>
    <row r="18" spans="1:13">
      <c r="A18" s="27">
        <v>12</v>
      </c>
      <c r="B18" s="28">
        <f>'42'!S28</f>
        <v>38.11</v>
      </c>
      <c r="C18" s="29">
        <f>'[1]рапорт в роботі'!P78</f>
        <v>12.673999999999999</v>
      </c>
      <c r="D18" s="20">
        <f>'[1]рапорт в роботі'!P79</f>
        <v>8.0180000000000007</v>
      </c>
      <c r="E18" s="30">
        <f>'[1]рапорт в роботі'!P80</f>
        <v>2.722</v>
      </c>
      <c r="F18" s="26">
        <f t="shared" si="0"/>
        <v>23.414000000000001</v>
      </c>
    </row>
    <row r="19" spans="1:13">
      <c r="A19" s="27">
        <v>13</v>
      </c>
      <c r="B19" s="28">
        <f>'42'!S29</f>
        <v>38.11</v>
      </c>
      <c r="C19" s="29">
        <f>'[1]рапорт в роботі'!Q78</f>
        <v>16.170999999999999</v>
      </c>
      <c r="D19" s="20">
        <f>'[1]рапорт в роботі'!Q79</f>
        <v>11.113</v>
      </c>
      <c r="E19" s="30">
        <f>'[1]рапорт в роботі'!Q80</f>
        <v>4.0860000000000003</v>
      </c>
      <c r="F19" s="26">
        <f t="shared" si="0"/>
        <v>31.369999999999997</v>
      </c>
    </row>
    <row r="20" spans="1:13">
      <c r="A20" s="27">
        <v>14</v>
      </c>
      <c r="B20" s="28">
        <f>'42'!S30</f>
        <v>38.11</v>
      </c>
      <c r="C20" s="29">
        <f>'[1]рапорт в роботі'!R78</f>
        <v>12.446999999999999</v>
      </c>
      <c r="D20" s="20">
        <f>'[1]рапорт в роботі'!R79</f>
        <v>9.1029999999999998</v>
      </c>
      <c r="E20" s="30">
        <f>'[1]рапорт в роботі'!R80</f>
        <v>2.8410000000000002</v>
      </c>
      <c r="F20" s="26">
        <f t="shared" si="0"/>
        <v>24.390999999999998</v>
      </c>
    </row>
    <row r="21" spans="1:13" ht="15" customHeight="1">
      <c r="A21" s="27">
        <v>15</v>
      </c>
      <c r="B21" s="28">
        <f>'42'!S31</f>
        <v>38.11</v>
      </c>
      <c r="C21" s="29">
        <f>'[1]рапорт в роботі'!S78</f>
        <v>8.8629999999999995</v>
      </c>
      <c r="D21" s="20">
        <f>'[1]рапорт в роботі'!S79</f>
        <v>5.5419999999999998</v>
      </c>
      <c r="E21" s="30">
        <f>'[1]рапорт в роботі'!S80</f>
        <v>1.976</v>
      </c>
      <c r="F21" s="26">
        <f t="shared" si="0"/>
        <v>16.381</v>
      </c>
      <c r="I21" s="31"/>
      <c r="J21" s="31"/>
      <c r="K21" s="31"/>
      <c r="L21" s="31"/>
      <c r="M21" s="31"/>
    </row>
    <row r="22" spans="1:13">
      <c r="A22" s="32">
        <v>16</v>
      </c>
      <c r="B22" s="28">
        <f>'42'!S32</f>
        <v>38.11</v>
      </c>
      <c r="C22" s="29">
        <f>'[1]рапорт в роботі'!T78</f>
        <v>8.2129999999999992</v>
      </c>
      <c r="D22" s="20">
        <f>'[1]рапорт в роботі'!T79</f>
        <v>4.649</v>
      </c>
      <c r="E22" s="30">
        <f>'[1]рапорт в роботі'!T80</f>
        <v>1.72</v>
      </c>
      <c r="F22" s="26">
        <f t="shared" si="0"/>
        <v>14.581999999999999</v>
      </c>
      <c r="G22" s="33"/>
      <c r="H22" s="33"/>
      <c r="I22" s="33"/>
      <c r="J22" s="33"/>
      <c r="K22" s="33"/>
      <c r="L22" s="33"/>
      <c r="M22" s="33"/>
    </row>
    <row r="23" spans="1:13">
      <c r="A23" s="32">
        <v>17</v>
      </c>
      <c r="B23" s="28">
        <f>'42'!S33</f>
        <v>38.11</v>
      </c>
      <c r="C23" s="29">
        <f>'[1]рапорт в роботі'!U78</f>
        <v>8.5709999999999997</v>
      </c>
      <c r="D23" s="20">
        <f>'[1]рапорт в роботі'!U79</f>
        <v>6.593</v>
      </c>
      <c r="E23" s="30">
        <f>'[1]рапорт в роботі'!U80</f>
        <v>2.0139999999999998</v>
      </c>
      <c r="F23" s="26">
        <f>SUM(C23:E23)</f>
        <v>17.178000000000001</v>
      </c>
      <c r="G23" s="33"/>
      <c r="H23" s="33"/>
      <c r="I23" s="33"/>
      <c r="J23" s="33"/>
      <c r="K23" s="33"/>
      <c r="L23" s="33"/>
      <c r="M23" s="33"/>
    </row>
    <row r="24" spans="1:13">
      <c r="A24" s="32">
        <v>18</v>
      </c>
      <c r="B24" s="28">
        <f>'42'!S34</f>
        <v>38.11</v>
      </c>
      <c r="C24" s="29">
        <f>'[1]рапорт в роботі'!V78</f>
        <v>8.5530000000000008</v>
      </c>
      <c r="D24" s="20">
        <f>'[1]рапорт в роботі'!V79</f>
        <v>7.68</v>
      </c>
      <c r="E24" s="30">
        <f>'[1]рапорт в роботі'!V80</f>
        <v>1.873</v>
      </c>
      <c r="F24" s="26">
        <f t="shared" si="0"/>
        <v>18.106000000000002</v>
      </c>
    </row>
    <row r="25" spans="1:13">
      <c r="A25" s="32">
        <v>19</v>
      </c>
      <c r="B25" s="28">
        <f>'42'!S35</f>
        <v>38.11</v>
      </c>
      <c r="C25" s="29">
        <f>'[1]рапорт в роботі'!W78</f>
        <v>7.758</v>
      </c>
      <c r="D25" s="20">
        <f>'[1]рапорт в роботі'!W79</f>
        <v>6.5270000000000001</v>
      </c>
      <c r="E25" s="30">
        <f>'[1]рапорт в роботі'!W80</f>
        <v>2.1150000000000002</v>
      </c>
      <c r="F25" s="26">
        <f t="shared" si="0"/>
        <v>16.399999999999999</v>
      </c>
    </row>
    <row r="26" spans="1:13">
      <c r="A26" s="32">
        <v>20</v>
      </c>
      <c r="B26" s="28">
        <f>'42'!S36</f>
        <v>38.11</v>
      </c>
      <c r="C26" s="29">
        <f>'[1]рапорт в роботі'!X78</f>
        <v>7.827</v>
      </c>
      <c r="D26" s="20">
        <f>'[1]рапорт в роботі'!X79</f>
        <v>5.3070000000000004</v>
      </c>
      <c r="E26" s="30">
        <f>'[1]рапорт в роботі'!X80</f>
        <v>2.0329999999999999</v>
      </c>
      <c r="F26" s="26">
        <f t="shared" si="0"/>
        <v>15.167</v>
      </c>
    </row>
    <row r="27" spans="1:13">
      <c r="A27" s="32">
        <v>21</v>
      </c>
      <c r="B27" s="28">
        <f>'42'!S37</f>
        <v>38.11</v>
      </c>
      <c r="C27" s="29">
        <f>'[1]рапорт в роботі'!Y78</f>
        <v>7.8520000000000003</v>
      </c>
      <c r="D27" s="20">
        <f>'[1]рапорт в роботі'!Y79</f>
        <v>5.125</v>
      </c>
      <c r="E27" s="30">
        <f>'[1]рапорт в роботі'!Y80</f>
        <v>1.8979999999999999</v>
      </c>
      <c r="F27" s="26">
        <f t="shared" si="0"/>
        <v>14.875</v>
      </c>
    </row>
    <row r="28" spans="1:13">
      <c r="A28" s="32">
        <v>22</v>
      </c>
      <c r="B28" s="28">
        <f>'42'!S38</f>
        <v>38.049999999999997</v>
      </c>
      <c r="C28" s="29">
        <f>'[1]рапорт в роботі'!Z78</f>
        <v>6.6970000000000001</v>
      </c>
      <c r="D28" s="20">
        <f>'[1]рапорт в роботі'!Z79</f>
        <v>3.9980000000000002</v>
      </c>
      <c r="E28" s="30">
        <f>'[1]рапорт в роботі'!Z80</f>
        <v>1.242</v>
      </c>
      <c r="F28" s="26">
        <f t="shared" si="0"/>
        <v>11.937000000000001</v>
      </c>
    </row>
    <row r="29" spans="1:13">
      <c r="A29" s="32">
        <v>23</v>
      </c>
      <c r="B29" s="28">
        <f>'42'!S39</f>
        <v>38.049999999999997</v>
      </c>
      <c r="C29" s="29">
        <f>'[1]рапорт в роботі'!AA78</f>
        <v>6.3890000000000002</v>
      </c>
      <c r="D29" s="20">
        <f>'[1]рапорт в роботі'!AA79</f>
        <v>3.6230000000000002</v>
      </c>
      <c r="E29" s="30">
        <f>'[1]рапорт в роботі'!AA80</f>
        <v>1.5289999999999999</v>
      </c>
      <c r="F29" s="26">
        <f t="shared" si="0"/>
        <v>11.541</v>
      </c>
    </row>
    <row r="30" spans="1:13">
      <c r="A30" s="32">
        <v>24</v>
      </c>
      <c r="B30" s="28">
        <f>'42'!S40</f>
        <v>38.049999999999997</v>
      </c>
      <c r="C30" s="29">
        <f>'[1]рапорт в роботі'!AB78</f>
        <v>6.1440000000000001</v>
      </c>
      <c r="D30" s="20">
        <f>'[1]рапорт в роботі'!AB79</f>
        <v>3.5049999999999999</v>
      </c>
      <c r="E30" s="30">
        <f>'[1]рапорт в роботі'!AB80</f>
        <v>1.3420000000000001</v>
      </c>
      <c r="F30" s="26">
        <f t="shared" si="0"/>
        <v>10.991000000000001</v>
      </c>
    </row>
    <row r="31" spans="1:13">
      <c r="A31" s="32">
        <v>25</v>
      </c>
      <c r="B31" s="28">
        <f>'42'!S41</f>
        <v>38.049999999999997</v>
      </c>
      <c r="C31" s="29">
        <f>'[1]рапорт в роботі'!AC78</f>
        <v>6.1820000000000004</v>
      </c>
      <c r="D31" s="20">
        <f>'[1]рапорт в роботі'!AC79</f>
        <v>3.431</v>
      </c>
      <c r="E31" s="30">
        <f>'[1]рапорт в роботі'!AC80</f>
        <v>1.49</v>
      </c>
      <c r="F31" s="26">
        <f t="shared" si="0"/>
        <v>11.103</v>
      </c>
    </row>
    <row r="32" spans="1:13">
      <c r="A32" s="32">
        <v>26</v>
      </c>
      <c r="B32" s="28">
        <f>'42'!S42</f>
        <v>38.049999999999997</v>
      </c>
      <c r="C32" s="29">
        <f>'[1]рапорт в роботі'!AD78</f>
        <v>6.5460000000000003</v>
      </c>
      <c r="D32" s="20">
        <f>'[1]рапорт в роботі'!AD79</f>
        <v>3.5179999999999998</v>
      </c>
      <c r="E32" s="30">
        <f>'[1]рапорт в роботі'!AD80</f>
        <v>1.54</v>
      </c>
      <c r="F32" s="26">
        <f t="shared" si="0"/>
        <v>11.603999999999999</v>
      </c>
    </row>
    <row r="33" spans="1:11">
      <c r="A33" s="32">
        <v>27</v>
      </c>
      <c r="B33" s="28">
        <f>'42'!S43</f>
        <v>38.049999999999997</v>
      </c>
      <c r="C33" s="29">
        <f>'[1]рапорт в роботі'!AE78</f>
        <v>6.5670000000000002</v>
      </c>
      <c r="D33" s="20">
        <f>'[1]рапорт в роботі'!AE79</f>
        <v>3.9279999999999999</v>
      </c>
      <c r="E33" s="30">
        <f>'[1]рапорт в роботі'!AE80</f>
        <v>1.5429999999999999</v>
      </c>
      <c r="F33" s="26">
        <f t="shared" si="0"/>
        <v>12.038</v>
      </c>
    </row>
    <row r="34" spans="1:11">
      <c r="A34" s="32">
        <v>28</v>
      </c>
      <c r="B34" s="28">
        <f>'42'!S44</f>
        <v>38.049999999999997</v>
      </c>
      <c r="C34" s="29">
        <f>'[1]рапорт в роботі'!AF78</f>
        <v>6.9859999999999998</v>
      </c>
      <c r="D34" s="20">
        <f>'[1]рапорт в роботі'!AF79</f>
        <v>3.8610000000000002</v>
      </c>
      <c r="E34" s="30">
        <f>'[1]рапорт в роботі'!AF80</f>
        <v>1.47</v>
      </c>
      <c r="F34" s="26">
        <f t="shared" si="0"/>
        <v>12.317</v>
      </c>
    </row>
    <row r="35" spans="1:11" s="34" customFormat="1">
      <c r="A35" s="32">
        <v>29</v>
      </c>
      <c r="B35" s="28">
        <f>'42'!S45</f>
        <v>38.15</v>
      </c>
      <c r="C35" s="29">
        <f>'[1]рапорт в роботі'!AG78</f>
        <v>6.0220000000000002</v>
      </c>
      <c r="D35" s="20">
        <f>'[1]рапорт в роботі'!AG79</f>
        <v>3.343</v>
      </c>
      <c r="E35" s="30">
        <f>'[1]рапорт в роботі'!AG80</f>
        <v>1.21</v>
      </c>
      <c r="F35" s="26">
        <f t="shared" si="0"/>
        <v>10.574999999999999</v>
      </c>
    </row>
    <row r="36" spans="1:11" s="34" customFormat="1">
      <c r="A36" s="32">
        <v>30</v>
      </c>
      <c r="B36" s="28">
        <f>'42'!S46</f>
        <v>38.15</v>
      </c>
      <c r="C36" s="29">
        <f>'[1]рапорт в роботі'!AH78</f>
        <v>5.0640000000000001</v>
      </c>
      <c r="D36" s="20">
        <f>'[1]рапорт в роботі'!AH79</f>
        <v>3.129</v>
      </c>
      <c r="E36" s="30">
        <f>'[1]рапорт в роботі'!AH80</f>
        <v>1.2529999999999999</v>
      </c>
      <c r="F36" s="26">
        <f t="shared" si="0"/>
        <v>9.4459999999999997</v>
      </c>
    </row>
    <row r="37" spans="1:11" s="34" customFormat="1" ht="15.75" thickBot="1">
      <c r="A37" s="35">
        <v>31</v>
      </c>
      <c r="B37" s="36">
        <f>'42'!S47</f>
        <v>38.15</v>
      </c>
      <c r="C37" s="37">
        <f>'[1]рапорт в роботі'!AI78</f>
        <v>5.1710000000000003</v>
      </c>
      <c r="D37" s="38">
        <f>'[1]рапорт в роботі'!AI79</f>
        <v>3.121</v>
      </c>
      <c r="E37" s="39">
        <f>'[1]рапорт в роботі'!AI80</f>
        <v>1.2490000000000001</v>
      </c>
      <c r="F37" s="26">
        <f t="shared" si="0"/>
        <v>9.5410000000000004</v>
      </c>
    </row>
    <row r="38" spans="1:11" ht="29.25" customHeight="1" thickBot="1">
      <c r="A38" s="40" t="s">
        <v>4</v>
      </c>
      <c r="B38" s="41"/>
      <c r="C38" s="42">
        <f>SUM(C7:C37)</f>
        <v>259.26599999999996</v>
      </c>
      <c r="D38" s="43">
        <f>SUM(D7:D37)</f>
        <v>161.21599999999998</v>
      </c>
      <c r="E38" s="42">
        <f>SUM(E7:E37)</f>
        <v>59.336000000000006</v>
      </c>
      <c r="F38" s="44">
        <f>SUM(F7:F37)</f>
        <v>479.81799999999998</v>
      </c>
    </row>
    <row r="39" spans="1:11" s="50" customFormat="1" ht="27" customHeight="1" thickBot="1">
      <c r="A39" s="45" t="s">
        <v>9</v>
      </c>
      <c r="B39" s="46"/>
      <c r="C39" s="47">
        <f>SUMPRODUCT(B7:B37,C7:C37)</f>
        <v>9882.3739140000016</v>
      </c>
      <c r="D39" s="48">
        <f>SUMPRODUCT(B7:B37,D7:D37)</f>
        <v>6145.0081240000009</v>
      </c>
      <c r="E39" s="47">
        <f>SUMPRODUCT(B7:B37,E7:E37)</f>
        <v>2261.7402100000008</v>
      </c>
      <c r="F39" s="49">
        <f>SUMPRODUCT(B7:B37,F7:F37)</f>
        <v>18289.122248</v>
      </c>
    </row>
    <row r="40" spans="1:11" ht="60" customHeight="1" thickBot="1">
      <c r="A40" s="51" t="s">
        <v>10</v>
      </c>
      <c r="B40" s="52"/>
      <c r="C40" s="53">
        <f>C39/C38</f>
        <v>38.116736918840125</v>
      </c>
      <c r="D40" s="54">
        <f>D39/D38</f>
        <v>38.116614504763803</v>
      </c>
      <c r="E40" s="53">
        <f>E39/E38</f>
        <v>38.117503876230295</v>
      </c>
      <c r="F40" s="55">
        <f>F39/F38</f>
        <v>38.116790633115059</v>
      </c>
    </row>
    <row r="41" spans="1:11" ht="60" customHeight="1" thickBot="1">
      <c r="A41" s="51" t="s">
        <v>11</v>
      </c>
      <c r="B41" s="56"/>
      <c r="C41" s="57">
        <f>C40*238.8459</f>
        <v>9104.0263344435971</v>
      </c>
      <c r="D41" s="57">
        <f>D40*238.8459</f>
        <v>9103.9970963433643</v>
      </c>
      <c r="E41" s="58">
        <f>E40*238.8459</f>
        <v>9104.2095190717137</v>
      </c>
      <c r="F41" s="59">
        <f>F40*238.8459</f>
        <v>9104.0391638779365</v>
      </c>
      <c r="H41" s="60"/>
      <c r="I41" s="60"/>
      <c r="J41" s="60"/>
      <c r="K41" s="61"/>
    </row>
    <row r="42" spans="1:11" ht="60" customHeight="1" thickBot="1">
      <c r="A42" s="51" t="s">
        <v>12</v>
      </c>
      <c r="B42" s="62"/>
      <c r="C42" s="63">
        <f>C40/3.6</f>
        <v>10.58798247745559</v>
      </c>
      <c r="D42" s="63">
        <f>D40/3.6</f>
        <v>10.587948473545501</v>
      </c>
      <c r="E42" s="63">
        <f>E40/3.6</f>
        <v>10.588195521175082</v>
      </c>
      <c r="F42" s="64">
        <f>F40/3.6</f>
        <v>10.587997398087516</v>
      </c>
      <c r="H42" s="65"/>
      <c r="I42" s="65"/>
      <c r="J42" s="65"/>
      <c r="K42" s="66"/>
    </row>
    <row r="44" spans="1:11" ht="46.5" customHeight="1">
      <c r="A44" s="67" t="s">
        <v>13</v>
      </c>
      <c r="B44" s="67"/>
      <c r="C44" s="67"/>
      <c r="D44" s="68"/>
      <c r="E44" s="69" t="s">
        <v>14</v>
      </c>
      <c r="F44" s="68"/>
    </row>
    <row r="45" spans="1:11" ht="46.5" customHeight="1">
      <c r="A45" s="67" t="s">
        <v>15</v>
      </c>
      <c r="B45" s="67"/>
      <c r="C45" s="67"/>
      <c r="D45" s="68"/>
      <c r="E45" s="69" t="s">
        <v>16</v>
      </c>
      <c r="F45" s="70">
        <f>[1]АНАЛІЗ!V5</f>
        <v>42887</v>
      </c>
    </row>
    <row r="46" spans="1:11" ht="46.5" customHeight="1">
      <c r="A46" s="67" t="s">
        <v>17</v>
      </c>
      <c r="B46" s="67"/>
      <c r="C46" s="67"/>
      <c r="D46" s="68"/>
      <c r="E46" s="69" t="s">
        <v>18</v>
      </c>
    </row>
  </sheetData>
  <mergeCells count="9">
    <mergeCell ref="A44:C44"/>
    <mergeCell ref="A45:C45"/>
    <mergeCell ref="A46:C46"/>
    <mergeCell ref="A1:B1"/>
    <mergeCell ref="A4:A6"/>
    <mergeCell ref="B4:B6"/>
    <mergeCell ref="C4:E4"/>
    <mergeCell ref="F4:F6"/>
    <mergeCell ref="C5:E5"/>
  </mergeCells>
  <printOptions horizontalCentered="1" verticalCentered="1"/>
  <pageMargins left="0" right="0" top="0" bottom="0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5:AG76"/>
  <sheetViews>
    <sheetView view="pageBreakPreview" topLeftCell="C10" zoomScale="80" zoomScaleNormal="70" zoomScaleSheetLayoutView="80" workbookViewId="0">
      <selection activeCell="Y51" sqref="Y51"/>
    </sheetView>
  </sheetViews>
  <sheetFormatPr defaultRowHeight="15"/>
  <cols>
    <col min="1" max="1" width="4.85546875" style="71" customWidth="1"/>
    <col min="2" max="2" width="8.42578125" style="71" customWidth="1"/>
    <col min="3" max="4" width="8.28515625" style="71" customWidth="1"/>
    <col min="5" max="5" width="7.85546875" style="71" customWidth="1"/>
    <col min="6" max="6" width="7.140625" style="71" customWidth="1"/>
    <col min="7" max="7" width="9.85546875" style="71" customWidth="1"/>
    <col min="8" max="8" width="7.140625" style="71" customWidth="1"/>
    <col min="9" max="9" width="7.28515625" style="71" customWidth="1"/>
    <col min="10" max="10" width="7.7109375" style="71" customWidth="1"/>
    <col min="11" max="11" width="7.140625" style="71" customWidth="1"/>
    <col min="12" max="12" width="7.7109375" style="71" customWidth="1"/>
    <col min="13" max="13" width="7.85546875" style="71" customWidth="1"/>
    <col min="14" max="14" width="8" style="71" customWidth="1"/>
    <col min="15" max="20" width="6.7109375" style="71" customWidth="1"/>
    <col min="21" max="21" width="7.5703125" style="71" customWidth="1"/>
    <col min="22" max="23" width="6.7109375" style="71" customWidth="1"/>
    <col min="24" max="24" width="7.5703125" style="71" customWidth="1"/>
    <col min="25" max="25" width="7.42578125" style="71" customWidth="1"/>
    <col min="26" max="26" width="7" style="71" customWidth="1"/>
    <col min="27" max="27" width="7.28515625" style="71" customWidth="1"/>
    <col min="28" max="28" width="7.7109375" style="71" customWidth="1"/>
    <col min="29" max="29" width="9.140625" style="71"/>
    <col min="30" max="30" width="7.5703125" style="71" bestFit="1" customWidth="1"/>
    <col min="31" max="31" width="9.5703125" style="71" bestFit="1" customWidth="1"/>
    <col min="32" max="32" width="7.5703125" style="71" bestFit="1" customWidth="1"/>
    <col min="33" max="33" width="10.28515625" style="71" bestFit="1" customWidth="1"/>
    <col min="34" max="16384" width="9.140625" style="71"/>
  </cols>
  <sheetData>
    <row r="5" spans="1:31">
      <c r="N5" s="72"/>
      <c r="O5" s="72"/>
      <c r="P5" s="73"/>
      <c r="Q5" s="73"/>
      <c r="R5" s="72"/>
      <c r="S5" s="72"/>
      <c r="T5" s="72"/>
      <c r="U5" s="72"/>
      <c r="V5" s="72"/>
      <c r="W5" s="72"/>
      <c r="X5" s="74"/>
    </row>
    <row r="6" spans="1:31" ht="15.75" thickBot="1"/>
    <row r="7" spans="1:31" ht="15.75">
      <c r="A7" s="75" t="s">
        <v>19</v>
      </c>
      <c r="B7" s="76"/>
      <c r="C7" s="76"/>
      <c r="D7" s="76"/>
      <c r="E7" s="77"/>
      <c r="F7" s="77"/>
      <c r="G7" s="78" t="s">
        <v>20</v>
      </c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9"/>
      <c r="AA7" s="79"/>
      <c r="AB7" s="80"/>
    </row>
    <row r="8" spans="1:31" ht="21" customHeight="1">
      <c r="A8" s="81" t="s">
        <v>21</v>
      </c>
      <c r="B8" s="82"/>
      <c r="C8" s="83"/>
      <c r="D8" s="82"/>
      <c r="E8" s="84"/>
      <c r="F8" s="82"/>
      <c r="G8" s="85" t="s">
        <v>22</v>
      </c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6"/>
      <c r="AA8" s="86"/>
      <c r="AB8" s="87"/>
    </row>
    <row r="9" spans="1:31" ht="19.5" customHeight="1">
      <c r="A9" s="88" t="s">
        <v>23</v>
      </c>
      <c r="B9" s="84"/>
      <c r="C9" s="89"/>
      <c r="D9" s="84"/>
      <c r="E9" s="84"/>
      <c r="F9" s="90"/>
      <c r="G9" s="91" t="s">
        <v>24</v>
      </c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2"/>
      <c r="AA9" s="92"/>
      <c r="AB9" s="87"/>
    </row>
    <row r="10" spans="1:31" ht="15" customHeight="1">
      <c r="A10" s="93" t="s">
        <v>25</v>
      </c>
      <c r="B10" s="84"/>
      <c r="C10" s="84"/>
      <c r="D10" s="84"/>
      <c r="E10" s="84"/>
      <c r="F10" s="84"/>
      <c r="G10" s="94"/>
      <c r="H10" s="94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87"/>
    </row>
    <row r="11" spans="1:31" ht="15.75">
      <c r="A11" s="93" t="s">
        <v>26</v>
      </c>
      <c r="B11" s="84"/>
      <c r="C11" s="95" t="s">
        <v>85</v>
      </c>
      <c r="D11" s="95"/>
      <c r="E11" s="84" t="s">
        <v>27</v>
      </c>
      <c r="F11" s="82"/>
      <c r="G11" s="96" t="s">
        <v>86</v>
      </c>
      <c r="H11" s="96"/>
      <c r="I11" s="97"/>
      <c r="J11" s="97"/>
      <c r="K11" s="98" t="s">
        <v>28</v>
      </c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9" t="s">
        <v>29</v>
      </c>
      <c r="W11" s="99"/>
      <c r="X11" s="100">
        <v>42856</v>
      </c>
      <c r="Y11" s="100"/>
      <c r="Z11" s="101" t="s">
        <v>30</v>
      </c>
      <c r="AA11" s="102">
        <v>42886</v>
      </c>
      <c r="AB11" s="103"/>
    </row>
    <row r="12" spans="1:31" ht="7.5" customHeight="1" thickBot="1">
      <c r="A12" s="104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6"/>
    </row>
    <row r="13" spans="1:31" ht="29.25" customHeight="1" thickBot="1">
      <c r="A13" s="107" t="s">
        <v>1</v>
      </c>
      <c r="B13" s="108" t="s">
        <v>31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10"/>
      <c r="N13" s="108" t="s">
        <v>32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11" t="s">
        <v>33</v>
      </c>
      <c r="Y13" s="112" t="s">
        <v>34</v>
      </c>
      <c r="Z13" s="113" t="s">
        <v>35</v>
      </c>
      <c r="AA13" s="113" t="s">
        <v>36</v>
      </c>
      <c r="AB13" s="114" t="s">
        <v>37</v>
      </c>
    </row>
    <row r="14" spans="1:31" ht="16.5" customHeight="1" thickBot="1">
      <c r="A14" s="115"/>
      <c r="B14" s="116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8"/>
      <c r="N14" s="107" t="s">
        <v>38</v>
      </c>
      <c r="O14" s="119" t="s">
        <v>39</v>
      </c>
      <c r="P14" s="120"/>
      <c r="Q14" s="120"/>
      <c r="R14" s="120"/>
      <c r="S14" s="120"/>
      <c r="T14" s="120"/>
      <c r="U14" s="120"/>
      <c r="V14" s="120"/>
      <c r="W14" s="121"/>
      <c r="X14" s="122"/>
      <c r="Y14" s="123"/>
      <c r="Z14" s="124"/>
      <c r="AA14" s="124"/>
      <c r="AB14" s="125"/>
    </row>
    <row r="15" spans="1:31" ht="32.25" customHeight="1" thickBot="1">
      <c r="A15" s="115"/>
      <c r="B15" s="126" t="s">
        <v>40</v>
      </c>
      <c r="C15" s="127" t="s">
        <v>41</v>
      </c>
      <c r="D15" s="127" t="s">
        <v>42</v>
      </c>
      <c r="E15" s="127" t="s">
        <v>43</v>
      </c>
      <c r="F15" s="127" t="s">
        <v>44</v>
      </c>
      <c r="G15" s="127" t="s">
        <v>45</v>
      </c>
      <c r="H15" s="127" t="s">
        <v>46</v>
      </c>
      <c r="I15" s="127" t="s">
        <v>47</v>
      </c>
      <c r="J15" s="127" t="s">
        <v>48</v>
      </c>
      <c r="K15" s="127" t="s">
        <v>49</v>
      </c>
      <c r="L15" s="127" t="s">
        <v>50</v>
      </c>
      <c r="M15" s="128" t="s">
        <v>51</v>
      </c>
      <c r="N15" s="115"/>
      <c r="O15" s="129" t="s">
        <v>52</v>
      </c>
      <c r="P15" s="130"/>
      <c r="Q15" s="131"/>
      <c r="R15" s="132" t="s">
        <v>53</v>
      </c>
      <c r="S15" s="133"/>
      <c r="T15" s="134"/>
      <c r="U15" s="129" t="s">
        <v>54</v>
      </c>
      <c r="V15" s="130"/>
      <c r="W15" s="131"/>
      <c r="X15" s="122"/>
      <c r="Y15" s="123"/>
      <c r="Z15" s="124"/>
      <c r="AA15" s="124"/>
      <c r="AB15" s="125"/>
    </row>
    <row r="16" spans="1:31" ht="92.25" customHeight="1" thickBot="1">
      <c r="A16" s="135"/>
      <c r="B16" s="136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8"/>
      <c r="N16" s="135"/>
      <c r="O16" s="139" t="s">
        <v>55</v>
      </c>
      <c r="P16" s="140" t="s">
        <v>56</v>
      </c>
      <c r="Q16" s="141" t="s">
        <v>57</v>
      </c>
      <c r="R16" s="142" t="s">
        <v>55</v>
      </c>
      <c r="S16" s="143" t="s">
        <v>56</v>
      </c>
      <c r="T16" s="144" t="s">
        <v>57</v>
      </c>
      <c r="U16" s="142" t="s">
        <v>55</v>
      </c>
      <c r="V16" s="143" t="s">
        <v>56</v>
      </c>
      <c r="W16" s="144" t="s">
        <v>57</v>
      </c>
      <c r="X16" s="145"/>
      <c r="Y16" s="146"/>
      <c r="Z16" s="147"/>
      <c r="AA16" s="147"/>
      <c r="AB16" s="148"/>
      <c r="AE16" s="71" t="s">
        <v>58</v>
      </c>
    </row>
    <row r="17" spans="1:33" s="164" customFormat="1">
      <c r="A17" s="149">
        <v>1</v>
      </c>
      <c r="B17" s="150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2"/>
      <c r="N17" s="153"/>
      <c r="O17" s="154">
        <v>8226</v>
      </c>
      <c r="P17" s="155">
        <v>34.441899999999997</v>
      </c>
      <c r="Q17" s="156">
        <v>9.57</v>
      </c>
      <c r="R17" s="154">
        <v>9108</v>
      </c>
      <c r="S17" s="155">
        <v>38.134</v>
      </c>
      <c r="T17" s="156">
        <v>10.59</v>
      </c>
      <c r="U17" s="154">
        <v>11553</v>
      </c>
      <c r="V17" s="155">
        <v>48.368099999999998</v>
      </c>
      <c r="W17" s="156">
        <v>13.44</v>
      </c>
      <c r="X17" s="157"/>
      <c r="Y17" s="158"/>
      <c r="Z17" s="159"/>
      <c r="AA17" s="159"/>
      <c r="AB17" s="160"/>
      <c r="AC17" s="161"/>
      <c r="AD17" s="162"/>
      <c r="AE17" s="163"/>
      <c r="AF17" s="163"/>
      <c r="AG17" s="163"/>
    </row>
    <row r="18" spans="1:33" s="164" customFormat="1">
      <c r="A18" s="165">
        <v>2</v>
      </c>
      <c r="B18" s="166" t="s">
        <v>87</v>
      </c>
      <c r="C18" s="167" t="s">
        <v>88</v>
      </c>
      <c r="D18" s="167" t="s">
        <v>89</v>
      </c>
      <c r="E18" s="167" t="s">
        <v>90</v>
      </c>
      <c r="F18" s="167" t="s">
        <v>91</v>
      </c>
      <c r="G18" s="167" t="s">
        <v>92</v>
      </c>
      <c r="H18" s="167" t="s">
        <v>93</v>
      </c>
      <c r="I18" s="167" t="s">
        <v>94</v>
      </c>
      <c r="J18" s="167" t="s">
        <v>95</v>
      </c>
      <c r="K18" s="167" t="s">
        <v>96</v>
      </c>
      <c r="L18" s="167" t="s">
        <v>97</v>
      </c>
      <c r="M18" s="168" t="s">
        <v>98</v>
      </c>
      <c r="N18" s="169">
        <v>0.75019999999999998</v>
      </c>
      <c r="O18" s="170">
        <v>8236</v>
      </c>
      <c r="P18" s="171">
        <v>34.479999999999997</v>
      </c>
      <c r="Q18" s="172">
        <v>9.58</v>
      </c>
      <c r="R18" s="170">
        <v>9119</v>
      </c>
      <c r="S18" s="171">
        <v>38.18</v>
      </c>
      <c r="T18" s="172">
        <v>10.6</v>
      </c>
      <c r="U18" s="170">
        <v>11554</v>
      </c>
      <c r="V18" s="171">
        <v>48.37</v>
      </c>
      <c r="W18" s="172">
        <v>13.44</v>
      </c>
      <c r="X18" s="173"/>
      <c r="Y18" s="174"/>
      <c r="Z18" s="175"/>
      <c r="AA18" s="175"/>
      <c r="AB18" s="176"/>
      <c r="AC18" s="161"/>
      <c r="AD18" s="162"/>
      <c r="AE18" s="163"/>
      <c r="AF18" s="163"/>
      <c r="AG18" s="163"/>
    </row>
    <row r="19" spans="1:33" s="190" customFormat="1">
      <c r="A19" s="165">
        <v>3</v>
      </c>
      <c r="B19" s="177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9"/>
      <c r="N19" s="180"/>
      <c r="O19" s="181">
        <v>8236</v>
      </c>
      <c r="P19" s="182">
        <v>34.479999999999997</v>
      </c>
      <c r="Q19" s="183">
        <v>9.58</v>
      </c>
      <c r="R19" s="181">
        <v>9119</v>
      </c>
      <c r="S19" s="182">
        <v>38.18</v>
      </c>
      <c r="T19" s="183">
        <v>10.6</v>
      </c>
      <c r="U19" s="184"/>
      <c r="V19" s="178"/>
      <c r="W19" s="179"/>
      <c r="X19" s="185"/>
      <c r="Y19" s="186"/>
      <c r="Z19" s="175"/>
      <c r="AA19" s="175"/>
      <c r="AB19" s="176"/>
      <c r="AC19" s="187"/>
      <c r="AD19" s="188"/>
      <c r="AE19" s="189"/>
      <c r="AF19" s="189"/>
      <c r="AG19" s="189"/>
    </row>
    <row r="20" spans="1:33" s="164" customFormat="1">
      <c r="A20" s="165">
        <v>4</v>
      </c>
      <c r="B20" s="191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3"/>
      <c r="N20" s="194"/>
      <c r="O20" s="181">
        <v>8236</v>
      </c>
      <c r="P20" s="182">
        <v>34.479999999999997</v>
      </c>
      <c r="Q20" s="183">
        <v>9.58</v>
      </c>
      <c r="R20" s="181">
        <v>9119</v>
      </c>
      <c r="S20" s="182">
        <v>38.18</v>
      </c>
      <c r="T20" s="183">
        <v>10.6</v>
      </c>
      <c r="U20" s="195"/>
      <c r="V20" s="196"/>
      <c r="W20" s="197"/>
      <c r="X20" s="198"/>
      <c r="Y20" s="186"/>
      <c r="Z20" s="175"/>
      <c r="AA20" s="175"/>
      <c r="AB20" s="176"/>
      <c r="AC20" s="161"/>
      <c r="AD20" s="162"/>
      <c r="AE20" s="163"/>
      <c r="AF20" s="163"/>
      <c r="AG20" s="163"/>
    </row>
    <row r="21" spans="1:33" s="164" customFormat="1">
      <c r="A21" s="199">
        <v>5</v>
      </c>
      <c r="B21" s="191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3"/>
      <c r="N21" s="194"/>
      <c r="O21" s="181">
        <v>8236</v>
      </c>
      <c r="P21" s="182">
        <v>34.479999999999997</v>
      </c>
      <c r="Q21" s="183">
        <v>9.58</v>
      </c>
      <c r="R21" s="181">
        <v>9119</v>
      </c>
      <c r="S21" s="182">
        <v>38.18</v>
      </c>
      <c r="T21" s="183">
        <v>10.6</v>
      </c>
      <c r="U21" s="195"/>
      <c r="V21" s="196"/>
      <c r="W21" s="197"/>
      <c r="X21" s="198"/>
      <c r="Y21" s="186"/>
      <c r="Z21" s="175"/>
      <c r="AA21" s="175"/>
      <c r="AB21" s="176"/>
      <c r="AC21" s="161"/>
      <c r="AD21" s="162"/>
      <c r="AE21" s="163"/>
      <c r="AF21" s="163"/>
      <c r="AG21" s="163"/>
    </row>
    <row r="22" spans="1:33" s="164" customFormat="1">
      <c r="A22" s="165">
        <v>6</v>
      </c>
      <c r="B22" s="200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2"/>
      <c r="N22" s="203"/>
      <c r="O22" s="181">
        <v>8236</v>
      </c>
      <c r="P22" s="182">
        <v>34.479999999999997</v>
      </c>
      <c r="Q22" s="183">
        <v>9.58</v>
      </c>
      <c r="R22" s="181">
        <v>9119</v>
      </c>
      <c r="S22" s="182">
        <v>38.18</v>
      </c>
      <c r="T22" s="183">
        <v>10.6</v>
      </c>
      <c r="U22" s="204"/>
      <c r="V22" s="201"/>
      <c r="W22" s="202"/>
      <c r="X22" s="185"/>
      <c r="Y22" s="186"/>
      <c r="Z22" s="175"/>
      <c r="AA22" s="175"/>
      <c r="AB22" s="176"/>
      <c r="AC22" s="161"/>
      <c r="AD22" s="162"/>
      <c r="AE22" s="163"/>
      <c r="AF22" s="163"/>
      <c r="AG22" s="163"/>
    </row>
    <row r="23" spans="1:33" s="164" customFormat="1">
      <c r="A23" s="199">
        <v>7</v>
      </c>
      <c r="B23" s="191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3"/>
      <c r="N23" s="194"/>
      <c r="O23" s="181">
        <v>8236</v>
      </c>
      <c r="P23" s="182">
        <v>34.479999999999997</v>
      </c>
      <c r="Q23" s="183">
        <v>9.58</v>
      </c>
      <c r="R23" s="181">
        <v>9119</v>
      </c>
      <c r="S23" s="182">
        <v>38.18</v>
      </c>
      <c r="T23" s="183">
        <v>10.6</v>
      </c>
      <c r="U23" s="195"/>
      <c r="V23" s="196"/>
      <c r="W23" s="197"/>
      <c r="X23" s="198"/>
      <c r="Y23" s="186"/>
      <c r="Z23" s="175"/>
      <c r="AA23" s="175"/>
      <c r="AB23" s="176"/>
      <c r="AC23" s="161"/>
      <c r="AD23" s="162"/>
      <c r="AE23" s="163"/>
      <c r="AF23" s="163"/>
      <c r="AG23" s="163"/>
    </row>
    <row r="24" spans="1:33" s="164" customFormat="1">
      <c r="A24" s="165">
        <v>8</v>
      </c>
      <c r="B24" s="200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2"/>
      <c r="N24" s="203"/>
      <c r="O24" s="181">
        <v>8236</v>
      </c>
      <c r="P24" s="182">
        <v>34.479999999999997</v>
      </c>
      <c r="Q24" s="183">
        <v>9.58</v>
      </c>
      <c r="R24" s="181">
        <v>9119</v>
      </c>
      <c r="S24" s="182">
        <v>38.18</v>
      </c>
      <c r="T24" s="183">
        <v>10.6</v>
      </c>
      <c r="U24" s="204"/>
      <c r="V24" s="201"/>
      <c r="W24" s="202"/>
      <c r="X24" s="198"/>
      <c r="Y24" s="186"/>
      <c r="Z24" s="175"/>
      <c r="AA24" s="175"/>
      <c r="AB24" s="176"/>
      <c r="AC24" s="161"/>
      <c r="AD24" s="162"/>
      <c r="AE24" s="163"/>
      <c r="AF24" s="163"/>
      <c r="AG24" s="163"/>
    </row>
    <row r="25" spans="1:33" s="190" customFormat="1" ht="17.25" customHeight="1">
      <c r="A25" s="165">
        <v>9</v>
      </c>
      <c r="B25" s="205" t="s">
        <v>99</v>
      </c>
      <c r="C25" s="206" t="s">
        <v>100</v>
      </c>
      <c r="D25" s="206" t="s">
        <v>101</v>
      </c>
      <c r="E25" s="206" t="s">
        <v>102</v>
      </c>
      <c r="F25" s="206" t="s">
        <v>103</v>
      </c>
      <c r="G25" s="206" t="s">
        <v>104</v>
      </c>
      <c r="H25" s="206" t="s">
        <v>105</v>
      </c>
      <c r="I25" s="206" t="s">
        <v>106</v>
      </c>
      <c r="J25" s="206" t="s">
        <v>107</v>
      </c>
      <c r="K25" s="206" t="s">
        <v>108</v>
      </c>
      <c r="L25" s="206" t="s">
        <v>109</v>
      </c>
      <c r="M25" s="207" t="s">
        <v>110</v>
      </c>
      <c r="N25" s="208">
        <v>0.74960000000000004</v>
      </c>
      <c r="O25" s="209">
        <v>8222</v>
      </c>
      <c r="P25" s="210">
        <v>34.42</v>
      </c>
      <c r="Q25" s="211">
        <v>9.56</v>
      </c>
      <c r="R25" s="209">
        <v>9103</v>
      </c>
      <c r="S25" s="210">
        <v>38.11</v>
      </c>
      <c r="T25" s="211">
        <v>10.59</v>
      </c>
      <c r="U25" s="209">
        <v>11539</v>
      </c>
      <c r="V25" s="210">
        <v>48.31</v>
      </c>
      <c r="W25" s="211">
        <v>13.42</v>
      </c>
      <c r="X25" s="185"/>
      <c r="Y25" s="186"/>
      <c r="Z25" s="212"/>
      <c r="AA25" s="212"/>
      <c r="AB25" s="176"/>
      <c r="AC25" s="187"/>
      <c r="AD25" s="188"/>
      <c r="AE25" s="189"/>
      <c r="AF25" s="189"/>
      <c r="AG25" s="189"/>
    </row>
    <row r="26" spans="1:33" s="190" customFormat="1" ht="15.75" customHeight="1">
      <c r="A26" s="165">
        <v>10</v>
      </c>
      <c r="B26" s="177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9"/>
      <c r="N26" s="180"/>
      <c r="O26" s="181">
        <v>8222</v>
      </c>
      <c r="P26" s="182">
        <v>34.42</v>
      </c>
      <c r="Q26" s="183">
        <v>9.56</v>
      </c>
      <c r="R26" s="181">
        <v>9103</v>
      </c>
      <c r="S26" s="182">
        <v>38.11</v>
      </c>
      <c r="T26" s="183">
        <v>10.59</v>
      </c>
      <c r="U26" s="184"/>
      <c r="V26" s="178"/>
      <c r="W26" s="179"/>
      <c r="X26" s="198"/>
      <c r="Y26" s="186"/>
      <c r="Z26" s="175"/>
      <c r="AA26" s="175"/>
      <c r="AB26" s="176"/>
      <c r="AC26" s="187"/>
      <c r="AD26" s="188"/>
      <c r="AE26" s="189"/>
      <c r="AF26" s="189"/>
      <c r="AG26" s="189"/>
    </row>
    <row r="27" spans="1:33" s="190" customFormat="1">
      <c r="A27" s="165">
        <v>11</v>
      </c>
      <c r="B27" s="213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5"/>
      <c r="N27" s="194"/>
      <c r="O27" s="181">
        <v>8222</v>
      </c>
      <c r="P27" s="182">
        <v>34.42</v>
      </c>
      <c r="Q27" s="183">
        <v>9.56</v>
      </c>
      <c r="R27" s="181">
        <v>9103</v>
      </c>
      <c r="S27" s="182">
        <v>38.11</v>
      </c>
      <c r="T27" s="183">
        <v>10.59</v>
      </c>
      <c r="U27" s="195"/>
      <c r="V27" s="196"/>
      <c r="W27" s="197"/>
      <c r="X27" s="198"/>
      <c r="Y27" s="186"/>
      <c r="Z27" s="175"/>
      <c r="AA27" s="175"/>
      <c r="AB27" s="176"/>
      <c r="AC27" s="187"/>
      <c r="AD27" s="188"/>
      <c r="AE27" s="189"/>
      <c r="AF27" s="189"/>
      <c r="AG27" s="189"/>
    </row>
    <row r="28" spans="1:33" s="190" customFormat="1">
      <c r="A28" s="199">
        <v>12</v>
      </c>
      <c r="B28" s="213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5"/>
      <c r="N28" s="194"/>
      <c r="O28" s="181">
        <v>8222</v>
      </c>
      <c r="P28" s="182">
        <v>34.42</v>
      </c>
      <c r="Q28" s="183">
        <v>9.56</v>
      </c>
      <c r="R28" s="181">
        <v>9103</v>
      </c>
      <c r="S28" s="182">
        <v>38.11</v>
      </c>
      <c r="T28" s="183">
        <v>10.59</v>
      </c>
      <c r="U28" s="195"/>
      <c r="V28" s="196"/>
      <c r="W28" s="197"/>
      <c r="X28" s="198"/>
      <c r="Y28" s="186"/>
      <c r="Z28" s="216" t="s">
        <v>59</v>
      </c>
      <c r="AA28" s="216" t="s">
        <v>60</v>
      </c>
      <c r="AB28" s="176"/>
      <c r="AC28" s="187"/>
      <c r="AD28" s="188"/>
      <c r="AE28" s="189"/>
      <c r="AF28" s="189"/>
      <c r="AG28" s="189"/>
    </row>
    <row r="29" spans="1:33" s="190" customFormat="1" ht="17.25" customHeight="1">
      <c r="A29" s="165">
        <v>13</v>
      </c>
      <c r="B29" s="184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9"/>
      <c r="N29" s="180"/>
      <c r="O29" s="181">
        <v>8222</v>
      </c>
      <c r="P29" s="182">
        <v>34.42</v>
      </c>
      <c r="Q29" s="183">
        <v>9.56</v>
      </c>
      <c r="R29" s="181">
        <v>9103</v>
      </c>
      <c r="S29" s="182">
        <v>38.11</v>
      </c>
      <c r="T29" s="183">
        <v>10.59</v>
      </c>
      <c r="U29" s="184"/>
      <c r="V29" s="178"/>
      <c r="W29" s="179"/>
      <c r="X29" s="198"/>
      <c r="Y29" s="186"/>
      <c r="Z29" s="175"/>
      <c r="AA29" s="175"/>
      <c r="AB29" s="176"/>
      <c r="AC29" s="187"/>
      <c r="AD29" s="188"/>
      <c r="AE29" s="189"/>
      <c r="AF29" s="189"/>
      <c r="AG29" s="189"/>
    </row>
    <row r="30" spans="1:33" s="190" customFormat="1">
      <c r="A30" s="199">
        <v>14</v>
      </c>
      <c r="B30" s="213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5"/>
      <c r="N30" s="194"/>
      <c r="O30" s="181">
        <v>8222</v>
      </c>
      <c r="P30" s="182">
        <v>34.42</v>
      </c>
      <c r="Q30" s="183">
        <v>9.56</v>
      </c>
      <c r="R30" s="181">
        <v>9103</v>
      </c>
      <c r="S30" s="182">
        <v>38.11</v>
      </c>
      <c r="T30" s="183">
        <v>10.59</v>
      </c>
      <c r="U30" s="195"/>
      <c r="V30" s="196"/>
      <c r="W30" s="197"/>
      <c r="X30" s="198"/>
      <c r="Y30" s="186"/>
      <c r="Z30" s="175"/>
      <c r="AA30" s="175"/>
      <c r="AB30" s="176"/>
      <c r="AC30" s="187"/>
      <c r="AD30" s="188"/>
      <c r="AE30" s="189"/>
      <c r="AF30" s="189"/>
      <c r="AG30" s="189"/>
    </row>
    <row r="31" spans="1:33" s="190" customFormat="1">
      <c r="A31" s="165">
        <v>15</v>
      </c>
      <c r="B31" s="217" t="s">
        <v>111</v>
      </c>
      <c r="C31" s="218" t="s">
        <v>112</v>
      </c>
      <c r="D31" s="218" t="s">
        <v>113</v>
      </c>
      <c r="E31" s="218" t="s">
        <v>114</v>
      </c>
      <c r="F31" s="218" t="s">
        <v>115</v>
      </c>
      <c r="G31" s="218" t="s">
        <v>92</v>
      </c>
      <c r="H31" s="218" t="s">
        <v>116</v>
      </c>
      <c r="I31" s="218" t="s">
        <v>117</v>
      </c>
      <c r="J31" s="218" t="s">
        <v>118</v>
      </c>
      <c r="K31" s="218" t="s">
        <v>119</v>
      </c>
      <c r="L31" s="218" t="s">
        <v>120</v>
      </c>
      <c r="M31" s="219" t="s">
        <v>121</v>
      </c>
      <c r="N31" s="220">
        <v>0.75080000000000002</v>
      </c>
      <c r="O31" s="221">
        <v>8222</v>
      </c>
      <c r="P31" s="222">
        <v>34.42</v>
      </c>
      <c r="Q31" s="223">
        <v>9.56</v>
      </c>
      <c r="R31" s="221">
        <v>9102</v>
      </c>
      <c r="S31" s="222">
        <v>38.11</v>
      </c>
      <c r="T31" s="223">
        <v>10.59</v>
      </c>
      <c r="U31" s="221">
        <v>11529</v>
      </c>
      <c r="V31" s="222">
        <v>48.27</v>
      </c>
      <c r="W31" s="223">
        <v>13.41</v>
      </c>
      <c r="X31" s="185">
        <v>-9</v>
      </c>
      <c r="Y31" s="186">
        <v>-8.4</v>
      </c>
      <c r="Z31" s="175"/>
      <c r="AA31" s="175"/>
      <c r="AB31" s="176"/>
      <c r="AC31" s="187"/>
      <c r="AD31" s="188"/>
      <c r="AE31" s="189"/>
      <c r="AF31" s="189"/>
      <c r="AG31" s="189"/>
    </row>
    <row r="32" spans="1:33" s="190" customFormat="1">
      <c r="A32" s="165">
        <v>16</v>
      </c>
      <c r="B32" s="217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9"/>
      <c r="N32" s="220"/>
      <c r="O32" s="181">
        <v>8222</v>
      </c>
      <c r="P32" s="182">
        <v>34.42</v>
      </c>
      <c r="Q32" s="183">
        <v>9.56</v>
      </c>
      <c r="R32" s="181">
        <v>9102</v>
      </c>
      <c r="S32" s="182">
        <v>38.11</v>
      </c>
      <c r="T32" s="183">
        <v>10.59</v>
      </c>
      <c r="U32" s="221"/>
      <c r="V32" s="222"/>
      <c r="W32" s="197"/>
      <c r="X32" s="185"/>
      <c r="Y32" s="186"/>
      <c r="Z32" s="175"/>
      <c r="AA32" s="175"/>
      <c r="AB32" s="176"/>
      <c r="AC32" s="187"/>
      <c r="AD32" s="188"/>
      <c r="AE32" s="189"/>
      <c r="AF32" s="189"/>
      <c r="AG32" s="189"/>
    </row>
    <row r="33" spans="1:33" s="190" customFormat="1">
      <c r="A33" s="165">
        <v>17</v>
      </c>
      <c r="B33" s="213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5"/>
      <c r="N33" s="194"/>
      <c r="O33" s="181">
        <v>8222</v>
      </c>
      <c r="P33" s="182">
        <v>34.42</v>
      </c>
      <c r="Q33" s="183">
        <v>9.56</v>
      </c>
      <c r="R33" s="181">
        <v>9102</v>
      </c>
      <c r="S33" s="182">
        <v>38.11</v>
      </c>
      <c r="T33" s="183">
        <v>10.59</v>
      </c>
      <c r="U33" s="195"/>
      <c r="V33" s="196"/>
      <c r="W33" s="197"/>
      <c r="X33" s="198"/>
      <c r="Y33" s="186"/>
      <c r="Z33" s="175"/>
      <c r="AA33" s="175"/>
      <c r="AB33" s="224" t="s">
        <v>61</v>
      </c>
      <c r="AC33" s="187"/>
      <c r="AD33" s="188"/>
      <c r="AE33" s="189"/>
      <c r="AF33" s="189"/>
      <c r="AG33" s="189"/>
    </row>
    <row r="34" spans="1:33" s="190" customFormat="1">
      <c r="A34" s="165">
        <v>18</v>
      </c>
      <c r="B34" s="177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225"/>
      <c r="O34" s="181">
        <v>8222</v>
      </c>
      <c r="P34" s="182">
        <v>34.42</v>
      </c>
      <c r="Q34" s="183">
        <v>9.56</v>
      </c>
      <c r="R34" s="181">
        <v>9102</v>
      </c>
      <c r="S34" s="182">
        <v>38.11</v>
      </c>
      <c r="T34" s="183">
        <v>10.59</v>
      </c>
      <c r="U34" s="177"/>
      <c r="V34" s="178"/>
      <c r="W34" s="225"/>
      <c r="X34" s="185"/>
      <c r="Y34" s="186"/>
      <c r="Z34" s="175"/>
      <c r="AA34" s="175"/>
      <c r="AB34" s="176"/>
      <c r="AC34" s="187"/>
      <c r="AD34" s="188"/>
      <c r="AE34" s="189"/>
      <c r="AF34" s="189"/>
      <c r="AG34" s="189"/>
    </row>
    <row r="35" spans="1:33" s="190" customFormat="1">
      <c r="A35" s="199">
        <v>19</v>
      </c>
      <c r="B35" s="213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5"/>
      <c r="N35" s="194"/>
      <c r="O35" s="181">
        <v>8222</v>
      </c>
      <c r="P35" s="182">
        <v>34.42</v>
      </c>
      <c r="Q35" s="183">
        <v>9.56</v>
      </c>
      <c r="R35" s="181">
        <v>9102</v>
      </c>
      <c r="S35" s="182">
        <v>38.11</v>
      </c>
      <c r="T35" s="183">
        <v>10.59</v>
      </c>
      <c r="U35" s="195"/>
      <c r="V35" s="196"/>
      <c r="W35" s="197"/>
      <c r="X35" s="198"/>
      <c r="Y35" s="186"/>
      <c r="Z35" s="175"/>
      <c r="AA35" s="175"/>
      <c r="AB35" s="176"/>
      <c r="AC35" s="187"/>
      <c r="AD35" s="188"/>
      <c r="AE35" s="189"/>
      <c r="AF35" s="189"/>
      <c r="AG35" s="189"/>
    </row>
    <row r="36" spans="1:33" s="190" customFormat="1">
      <c r="A36" s="165">
        <v>20</v>
      </c>
      <c r="B36" s="184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9"/>
      <c r="N36" s="180"/>
      <c r="O36" s="181">
        <v>8222</v>
      </c>
      <c r="P36" s="182">
        <v>34.42</v>
      </c>
      <c r="Q36" s="183">
        <v>9.56</v>
      </c>
      <c r="R36" s="181">
        <v>9102</v>
      </c>
      <c r="S36" s="182">
        <v>38.11</v>
      </c>
      <c r="T36" s="183">
        <v>10.59</v>
      </c>
      <c r="U36" s="184"/>
      <c r="V36" s="178"/>
      <c r="W36" s="179"/>
      <c r="X36" s="198"/>
      <c r="Y36" s="174"/>
      <c r="Z36" s="175"/>
      <c r="AA36" s="175"/>
      <c r="AB36" s="176"/>
      <c r="AC36" s="187"/>
      <c r="AD36" s="188"/>
      <c r="AE36" s="189"/>
      <c r="AF36" s="189"/>
      <c r="AG36" s="189"/>
    </row>
    <row r="37" spans="1:33" s="190" customFormat="1">
      <c r="A37" s="199">
        <v>21</v>
      </c>
      <c r="B37" s="213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5"/>
      <c r="N37" s="194"/>
      <c r="O37" s="181">
        <v>8222</v>
      </c>
      <c r="P37" s="182">
        <v>34.42</v>
      </c>
      <c r="Q37" s="183">
        <v>9.56</v>
      </c>
      <c r="R37" s="181">
        <v>9102</v>
      </c>
      <c r="S37" s="182">
        <v>38.11</v>
      </c>
      <c r="T37" s="183">
        <v>10.59</v>
      </c>
      <c r="U37" s="195"/>
      <c r="V37" s="196"/>
      <c r="W37" s="197"/>
      <c r="X37" s="198"/>
      <c r="Y37" s="186"/>
      <c r="Z37" s="175"/>
      <c r="AA37" s="175"/>
      <c r="AB37" s="176"/>
      <c r="AC37" s="187"/>
      <c r="AD37" s="188"/>
      <c r="AE37" s="189"/>
      <c r="AF37" s="189"/>
      <c r="AG37" s="189"/>
    </row>
    <row r="38" spans="1:33" s="190" customFormat="1">
      <c r="A38" s="165">
        <v>22</v>
      </c>
      <c r="B38" s="226" t="s">
        <v>122</v>
      </c>
      <c r="C38" s="227" t="s">
        <v>123</v>
      </c>
      <c r="D38" s="227" t="s">
        <v>124</v>
      </c>
      <c r="E38" s="227" t="s">
        <v>125</v>
      </c>
      <c r="F38" s="227" t="s">
        <v>126</v>
      </c>
      <c r="G38" s="227" t="s">
        <v>127</v>
      </c>
      <c r="H38" s="227" t="s">
        <v>128</v>
      </c>
      <c r="I38" s="227" t="s">
        <v>129</v>
      </c>
      <c r="J38" s="227" t="s">
        <v>130</v>
      </c>
      <c r="K38" s="227" t="s">
        <v>131</v>
      </c>
      <c r="L38" s="227" t="s">
        <v>132</v>
      </c>
      <c r="M38" s="228" t="s">
        <v>133</v>
      </c>
      <c r="N38" s="229">
        <v>0.75109999999999999</v>
      </c>
      <c r="O38" s="230">
        <v>8208</v>
      </c>
      <c r="P38" s="231">
        <v>34.36</v>
      </c>
      <c r="Q38" s="232">
        <v>9.5500000000000007</v>
      </c>
      <c r="R38" s="230">
        <v>9087</v>
      </c>
      <c r="S38" s="231">
        <v>38.049999999999997</v>
      </c>
      <c r="T38" s="232">
        <v>10.57</v>
      </c>
      <c r="U38" s="230">
        <v>11508</v>
      </c>
      <c r="V38" s="231">
        <v>48.18</v>
      </c>
      <c r="W38" s="232">
        <v>13.38</v>
      </c>
      <c r="X38" s="185"/>
      <c r="Y38" s="186"/>
      <c r="Z38" s="233"/>
      <c r="AA38" s="233"/>
      <c r="AB38" s="234"/>
      <c r="AC38" s="187"/>
      <c r="AD38" s="188"/>
      <c r="AE38" s="189"/>
      <c r="AF38" s="189"/>
      <c r="AG38" s="189"/>
    </row>
    <row r="39" spans="1:33" s="190" customFormat="1">
      <c r="A39" s="165">
        <v>23</v>
      </c>
      <c r="B39" s="213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5"/>
      <c r="N39" s="194"/>
      <c r="O39" s="181">
        <v>8208</v>
      </c>
      <c r="P39" s="182">
        <v>34.36</v>
      </c>
      <c r="Q39" s="183">
        <v>9.5500000000000007</v>
      </c>
      <c r="R39" s="181">
        <v>9087</v>
      </c>
      <c r="S39" s="182">
        <v>38.049999999999997</v>
      </c>
      <c r="T39" s="183">
        <v>10.57</v>
      </c>
      <c r="U39" s="195"/>
      <c r="V39" s="196"/>
      <c r="W39" s="197"/>
      <c r="X39" s="198"/>
      <c r="Y39" s="186"/>
      <c r="Z39" s="175"/>
      <c r="AA39" s="175"/>
      <c r="AB39" s="224"/>
      <c r="AC39" s="187"/>
      <c r="AD39" s="188"/>
      <c r="AE39" s="189"/>
      <c r="AF39" s="189"/>
      <c r="AG39" s="189"/>
    </row>
    <row r="40" spans="1:33" s="190" customFormat="1">
      <c r="A40" s="165">
        <v>24</v>
      </c>
      <c r="B40" s="177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225"/>
      <c r="O40" s="181">
        <v>8208</v>
      </c>
      <c r="P40" s="182">
        <v>34.36</v>
      </c>
      <c r="Q40" s="183">
        <v>9.5500000000000007</v>
      </c>
      <c r="R40" s="181">
        <v>9087</v>
      </c>
      <c r="S40" s="182">
        <v>38.049999999999997</v>
      </c>
      <c r="T40" s="183">
        <v>10.57</v>
      </c>
      <c r="U40" s="177"/>
      <c r="V40" s="178"/>
      <c r="W40" s="225"/>
      <c r="X40" s="198"/>
      <c r="Y40" s="186"/>
      <c r="Z40" s="175"/>
      <c r="AA40" s="175"/>
      <c r="AB40" s="176"/>
      <c r="AC40" s="187"/>
      <c r="AD40" s="188"/>
      <c r="AE40" s="189"/>
      <c r="AF40" s="189"/>
      <c r="AG40" s="189"/>
    </row>
    <row r="41" spans="1:33" s="190" customFormat="1">
      <c r="A41" s="165">
        <v>25</v>
      </c>
      <c r="B41" s="213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5"/>
      <c r="N41" s="194"/>
      <c r="O41" s="181">
        <v>8208</v>
      </c>
      <c r="P41" s="182">
        <v>34.36</v>
      </c>
      <c r="Q41" s="183">
        <v>9.5500000000000007</v>
      </c>
      <c r="R41" s="181">
        <v>9087</v>
      </c>
      <c r="S41" s="182">
        <v>38.049999999999997</v>
      </c>
      <c r="T41" s="183">
        <v>10.57</v>
      </c>
      <c r="U41" s="195"/>
      <c r="V41" s="196"/>
      <c r="W41" s="197"/>
      <c r="X41" s="198"/>
      <c r="Y41" s="186"/>
      <c r="Z41" s="235"/>
      <c r="AA41" s="235"/>
      <c r="AB41" s="236"/>
      <c r="AC41" s="187"/>
      <c r="AD41" s="188"/>
      <c r="AE41" s="189"/>
      <c r="AF41" s="189"/>
      <c r="AG41" s="189"/>
    </row>
    <row r="42" spans="1:33" s="190" customFormat="1">
      <c r="A42" s="199">
        <v>26</v>
      </c>
      <c r="B42" s="213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5"/>
      <c r="N42" s="194"/>
      <c r="O42" s="181">
        <v>8208</v>
      </c>
      <c r="P42" s="182">
        <v>34.36</v>
      </c>
      <c r="Q42" s="183">
        <v>9.5500000000000007</v>
      </c>
      <c r="R42" s="181">
        <v>9087</v>
      </c>
      <c r="S42" s="182">
        <v>38.049999999999997</v>
      </c>
      <c r="T42" s="183">
        <v>10.57</v>
      </c>
      <c r="U42" s="195"/>
      <c r="V42" s="196"/>
      <c r="W42" s="197"/>
      <c r="X42" s="198"/>
      <c r="Y42" s="186"/>
      <c r="Z42" s="175"/>
      <c r="AA42" s="175"/>
      <c r="AB42" s="176"/>
      <c r="AC42" s="187"/>
      <c r="AD42" s="188"/>
      <c r="AE42" s="189"/>
      <c r="AF42" s="189"/>
      <c r="AG42" s="189"/>
    </row>
    <row r="43" spans="1:33" s="190" customFormat="1">
      <c r="A43" s="165">
        <v>27</v>
      </c>
      <c r="B43" s="184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9"/>
      <c r="N43" s="180"/>
      <c r="O43" s="181">
        <v>8208</v>
      </c>
      <c r="P43" s="182">
        <v>34.36</v>
      </c>
      <c r="Q43" s="183">
        <v>9.5500000000000007</v>
      </c>
      <c r="R43" s="181">
        <v>9087</v>
      </c>
      <c r="S43" s="182">
        <v>38.049999999999997</v>
      </c>
      <c r="T43" s="183">
        <v>10.57</v>
      </c>
      <c r="U43" s="184"/>
      <c r="V43" s="178"/>
      <c r="W43" s="179"/>
      <c r="X43" s="185"/>
      <c r="Y43" s="186"/>
      <c r="Z43" s="175"/>
      <c r="AA43" s="175"/>
      <c r="AB43" s="176"/>
      <c r="AC43" s="187"/>
      <c r="AD43" s="188"/>
      <c r="AE43" s="189"/>
      <c r="AF43" s="189"/>
      <c r="AG43" s="189"/>
    </row>
    <row r="44" spans="1:33" s="190" customFormat="1" ht="15" customHeight="1">
      <c r="A44" s="199">
        <v>28</v>
      </c>
      <c r="B44" s="237"/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9"/>
      <c r="N44" s="240"/>
      <c r="O44" s="181">
        <v>8208</v>
      </c>
      <c r="P44" s="182">
        <v>34.36</v>
      </c>
      <c r="Q44" s="183">
        <v>9.5500000000000007</v>
      </c>
      <c r="R44" s="181">
        <v>9087</v>
      </c>
      <c r="S44" s="182">
        <v>38.049999999999997</v>
      </c>
      <c r="T44" s="183">
        <v>10.57</v>
      </c>
      <c r="U44" s="241"/>
      <c r="V44" s="242"/>
      <c r="W44" s="243"/>
      <c r="X44" s="198"/>
      <c r="Y44" s="186"/>
      <c r="Z44" s="212" t="s">
        <v>59</v>
      </c>
      <c r="AA44" s="212" t="s">
        <v>60</v>
      </c>
      <c r="AB44" s="176"/>
      <c r="AC44" s="187"/>
      <c r="AD44" s="188"/>
      <c r="AE44" s="189"/>
      <c r="AF44" s="189"/>
      <c r="AG44" s="189"/>
    </row>
    <row r="45" spans="1:33" s="190" customFormat="1" ht="15" customHeight="1">
      <c r="A45" s="199">
        <v>29</v>
      </c>
      <c r="B45" s="244" t="s">
        <v>134</v>
      </c>
      <c r="C45" s="238" t="s">
        <v>135</v>
      </c>
      <c r="D45" s="238" t="s">
        <v>136</v>
      </c>
      <c r="E45" s="238" t="s">
        <v>137</v>
      </c>
      <c r="F45" s="238" t="s">
        <v>138</v>
      </c>
      <c r="G45" s="238" t="s">
        <v>139</v>
      </c>
      <c r="H45" s="238" t="s">
        <v>140</v>
      </c>
      <c r="I45" s="238" t="s">
        <v>141</v>
      </c>
      <c r="J45" s="238" t="s">
        <v>142</v>
      </c>
      <c r="K45" s="238" t="s">
        <v>143</v>
      </c>
      <c r="L45" s="238" t="s">
        <v>144</v>
      </c>
      <c r="M45" s="245" t="s">
        <v>145</v>
      </c>
      <c r="N45" s="229">
        <v>0.75119999999999998</v>
      </c>
      <c r="O45" s="230">
        <v>8230</v>
      </c>
      <c r="P45" s="231">
        <v>34.46</v>
      </c>
      <c r="Q45" s="232">
        <v>9.57</v>
      </c>
      <c r="R45" s="230">
        <v>9111</v>
      </c>
      <c r="S45" s="231">
        <v>38.15</v>
      </c>
      <c r="T45" s="246">
        <v>10.6</v>
      </c>
      <c r="U45" s="230">
        <v>11537</v>
      </c>
      <c r="V45" s="232">
        <v>48.3</v>
      </c>
      <c r="W45" s="247">
        <v>13.42</v>
      </c>
      <c r="X45" s="248"/>
      <c r="Y45" s="249"/>
      <c r="Z45" s="175"/>
      <c r="AA45" s="175"/>
      <c r="AB45" s="176"/>
      <c r="AC45" s="187"/>
      <c r="AD45" s="188"/>
      <c r="AE45" s="189"/>
      <c r="AF45" s="189"/>
      <c r="AG45" s="189"/>
    </row>
    <row r="46" spans="1:33" s="190" customFormat="1" ht="15" customHeight="1">
      <c r="A46" s="199">
        <v>30</v>
      </c>
      <c r="B46" s="237"/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9"/>
      <c r="N46" s="240"/>
      <c r="O46" s="250">
        <v>8230</v>
      </c>
      <c r="P46" s="182">
        <v>34.46</v>
      </c>
      <c r="Q46" s="251">
        <v>9.57</v>
      </c>
      <c r="R46" s="250">
        <v>9111</v>
      </c>
      <c r="S46" s="182">
        <v>38.15</v>
      </c>
      <c r="T46" s="251">
        <v>10.6</v>
      </c>
      <c r="U46" s="241"/>
      <c r="V46" s="242"/>
      <c r="W46" s="243"/>
      <c r="X46" s="198"/>
      <c r="Y46" s="186"/>
      <c r="Z46" s="175"/>
      <c r="AA46" s="175"/>
      <c r="AB46" s="176"/>
      <c r="AC46" s="187"/>
      <c r="AD46" s="188"/>
      <c r="AE46" s="189"/>
      <c r="AF46" s="189"/>
      <c r="AG46" s="189"/>
    </row>
    <row r="47" spans="1:33" s="190" customFormat="1" ht="15" customHeight="1" thickBot="1">
      <c r="A47" s="199">
        <v>31</v>
      </c>
      <c r="B47" s="252"/>
      <c r="C47" s="253"/>
      <c r="D47" s="253"/>
      <c r="E47" s="253"/>
      <c r="F47" s="253"/>
      <c r="G47" s="253"/>
      <c r="H47" s="253"/>
      <c r="I47" s="253"/>
      <c r="J47" s="253"/>
      <c r="K47" s="253"/>
      <c r="L47" s="253"/>
      <c r="M47" s="254"/>
      <c r="N47" s="255"/>
      <c r="O47" s="256">
        <v>8230</v>
      </c>
      <c r="P47" s="257">
        <v>34.46</v>
      </c>
      <c r="Q47" s="258">
        <v>9.57</v>
      </c>
      <c r="R47" s="256">
        <v>9111</v>
      </c>
      <c r="S47" s="257">
        <v>38.15</v>
      </c>
      <c r="T47" s="258">
        <v>10.6</v>
      </c>
      <c r="U47" s="259"/>
      <c r="V47" s="260"/>
      <c r="W47" s="261"/>
      <c r="X47" s="262"/>
      <c r="Y47" s="263"/>
      <c r="Z47" s="264"/>
      <c r="AA47" s="264"/>
      <c r="AB47" s="265"/>
      <c r="AC47" s="187"/>
      <c r="AD47" s="188"/>
      <c r="AE47" s="189"/>
      <c r="AF47" s="189"/>
      <c r="AG47" s="189"/>
    </row>
    <row r="48" spans="1:33" ht="15" customHeight="1" thickBot="1">
      <c r="A48" s="266" t="s">
        <v>62</v>
      </c>
      <c r="B48" s="267"/>
      <c r="C48" s="267"/>
      <c r="D48" s="267"/>
      <c r="E48" s="267"/>
      <c r="F48" s="267"/>
      <c r="G48" s="267"/>
      <c r="H48" s="267"/>
      <c r="I48" s="267"/>
      <c r="J48" s="267"/>
      <c r="K48" s="267"/>
      <c r="L48" s="267"/>
      <c r="M48" s="267"/>
      <c r="N48" s="267"/>
      <c r="O48" s="268">
        <v>8223</v>
      </c>
      <c r="P48" s="269">
        <v>34.42</v>
      </c>
      <c r="Q48" s="270">
        <v>9.56</v>
      </c>
      <c r="R48" s="268">
        <v>9105</v>
      </c>
      <c r="S48" s="269">
        <v>38.119999999999997</v>
      </c>
      <c r="T48" s="270">
        <v>10.59</v>
      </c>
      <c r="U48" s="271"/>
      <c r="V48" s="271"/>
      <c r="W48" s="271"/>
      <c r="X48" s="271"/>
      <c r="Y48" s="271"/>
      <c r="Z48" s="271"/>
      <c r="AA48" s="271"/>
      <c r="AB48" s="272"/>
      <c r="AC48" s="273"/>
      <c r="AD48" s="274"/>
      <c r="AE48" s="275"/>
      <c r="AF48" s="275"/>
      <c r="AG48" s="275"/>
    </row>
    <row r="49" spans="1:28" ht="19.5" customHeight="1" thickBot="1">
      <c r="A49" s="276"/>
      <c r="B49" s="277"/>
      <c r="C49" s="277"/>
      <c r="D49" s="277"/>
      <c r="E49" s="277"/>
      <c r="F49" s="277"/>
      <c r="G49" s="277"/>
      <c r="H49" s="278" t="s">
        <v>63</v>
      </c>
      <c r="I49" s="279"/>
      <c r="J49" s="279"/>
      <c r="K49" s="279"/>
      <c r="L49" s="279"/>
      <c r="M49" s="279"/>
      <c r="N49" s="280"/>
      <c r="O49" s="281"/>
      <c r="P49" s="282"/>
      <c r="Q49" s="283"/>
      <c r="R49" s="281"/>
      <c r="S49" s="282"/>
      <c r="T49" s="283"/>
      <c r="U49" s="284"/>
      <c r="V49" s="284"/>
      <c r="W49" s="284"/>
      <c r="X49" s="284"/>
      <c r="Y49" s="284"/>
      <c r="Z49" s="284"/>
      <c r="AA49" s="284"/>
      <c r="AB49" s="284"/>
    </row>
    <row r="50" spans="1:28" ht="18.75" customHeight="1">
      <c r="A50" s="104"/>
      <c r="O50" s="336">
        <v>8223</v>
      </c>
      <c r="P50" s="337">
        <v>34.42</v>
      </c>
      <c r="Q50" s="337">
        <v>9.56</v>
      </c>
      <c r="R50" s="336">
        <v>9104</v>
      </c>
      <c r="S50" s="337">
        <v>38.119999999999997</v>
      </c>
      <c r="T50" s="337">
        <v>10.59</v>
      </c>
      <c r="U50" s="338"/>
      <c r="X50" s="285"/>
      <c r="Y50" s="285"/>
      <c r="Z50" s="285"/>
      <c r="AA50" s="285"/>
      <c r="AB50" s="285"/>
    </row>
    <row r="51" spans="1:28" ht="22.5" customHeight="1">
      <c r="A51" s="10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285"/>
      <c r="V51" s="285"/>
      <c r="W51" s="285"/>
      <c r="X51" s="285"/>
      <c r="Y51" s="285"/>
      <c r="Z51" s="285"/>
      <c r="AA51" s="285"/>
      <c r="AB51" s="285"/>
    </row>
    <row r="52" spans="1:28">
      <c r="A52" s="286"/>
      <c r="B52" s="287" t="s">
        <v>64</v>
      </c>
      <c r="C52" s="287"/>
      <c r="D52" s="287"/>
      <c r="E52" s="287"/>
      <c r="F52" s="287"/>
      <c r="G52" s="287"/>
      <c r="H52" s="287"/>
      <c r="I52" s="287"/>
      <c r="J52" s="287"/>
      <c r="K52" s="287"/>
      <c r="L52" s="287"/>
      <c r="M52" s="287"/>
      <c r="N52" s="287"/>
      <c r="O52" s="287"/>
      <c r="P52" s="287"/>
      <c r="Q52" s="287"/>
      <c r="R52" s="287"/>
      <c r="S52" s="287"/>
      <c r="T52" s="287"/>
      <c r="U52" s="287"/>
      <c r="V52" s="287"/>
      <c r="W52" s="287"/>
      <c r="X52" s="287"/>
      <c r="Y52" s="287"/>
      <c r="Z52" s="287"/>
      <c r="AA52" s="287"/>
      <c r="AB52" s="106"/>
    </row>
    <row r="53" spans="1:28">
      <c r="A53" s="286"/>
      <c r="B53" s="288"/>
      <c r="C53" s="289" t="s">
        <v>65</v>
      </c>
      <c r="D53" s="288"/>
      <c r="E53" s="288"/>
      <c r="F53" s="288"/>
      <c r="G53" s="288"/>
      <c r="H53" s="288"/>
      <c r="I53" s="288"/>
      <c r="J53" s="288"/>
      <c r="K53" s="288"/>
      <c r="L53" s="288"/>
      <c r="M53" s="288"/>
      <c r="N53" s="288"/>
      <c r="O53" s="289" t="s">
        <v>66</v>
      </c>
      <c r="P53" s="288"/>
      <c r="Q53" s="288"/>
      <c r="R53" s="289" t="s">
        <v>67</v>
      </c>
      <c r="S53" s="288"/>
      <c r="T53" s="288"/>
      <c r="U53" s="288"/>
      <c r="V53" s="289" t="s">
        <v>68</v>
      </c>
      <c r="W53" s="288"/>
      <c r="X53" s="288"/>
      <c r="Y53" s="288"/>
      <c r="Z53" s="288"/>
      <c r="AA53" s="288"/>
      <c r="AB53" s="106"/>
    </row>
    <row r="54" spans="1:28">
      <c r="A54" s="286"/>
      <c r="B54" s="287" t="s">
        <v>69</v>
      </c>
      <c r="C54" s="287"/>
      <c r="D54" s="287"/>
      <c r="E54" s="287"/>
      <c r="F54" s="287"/>
      <c r="G54" s="287"/>
      <c r="H54" s="287"/>
      <c r="I54" s="287"/>
      <c r="J54" s="287"/>
      <c r="K54" s="287"/>
      <c r="L54" s="287"/>
      <c r="M54" s="287"/>
      <c r="N54" s="287"/>
      <c r="O54" s="287"/>
      <c r="P54" s="287"/>
      <c r="Q54" s="287"/>
      <c r="R54" s="287"/>
      <c r="S54" s="287"/>
      <c r="T54" s="287"/>
      <c r="U54" s="287"/>
      <c r="V54" s="287"/>
      <c r="W54" s="287"/>
      <c r="X54" s="287"/>
      <c r="Y54" s="287"/>
      <c r="Z54" s="287"/>
      <c r="AA54" s="287"/>
      <c r="AB54" s="106"/>
    </row>
    <row r="55" spans="1:28">
      <c r="A55" s="286"/>
      <c r="B55" s="288"/>
      <c r="C55" s="289" t="s">
        <v>70</v>
      </c>
      <c r="D55" s="288"/>
      <c r="E55" s="288"/>
      <c r="F55" s="288"/>
      <c r="G55" s="288"/>
      <c r="H55" s="288"/>
      <c r="I55" s="288"/>
      <c r="J55" s="288"/>
      <c r="K55" s="288"/>
      <c r="L55" s="288"/>
      <c r="M55" s="288"/>
      <c r="N55" s="288"/>
      <c r="O55" s="289" t="s">
        <v>66</v>
      </c>
      <c r="P55" s="288"/>
      <c r="Q55" s="288"/>
      <c r="R55" s="289" t="s">
        <v>67</v>
      </c>
      <c r="S55" s="288"/>
      <c r="T55" s="288"/>
      <c r="U55" s="288"/>
      <c r="V55" s="289" t="s">
        <v>68</v>
      </c>
      <c r="W55" s="288"/>
      <c r="X55" s="288"/>
      <c r="Y55" s="288"/>
      <c r="Z55" s="288"/>
      <c r="AA55" s="288"/>
      <c r="AB55" s="106"/>
    </row>
    <row r="56" spans="1:28">
      <c r="A56" s="286"/>
      <c r="B56" s="290" t="s">
        <v>71</v>
      </c>
      <c r="C56" s="290"/>
      <c r="D56" s="290"/>
      <c r="E56" s="290"/>
      <c r="F56" s="290"/>
      <c r="G56" s="290"/>
      <c r="H56" s="290"/>
      <c r="I56" s="290"/>
      <c r="J56" s="290"/>
      <c r="K56" s="290"/>
      <c r="L56" s="290"/>
      <c r="M56" s="290"/>
      <c r="N56" s="290"/>
      <c r="O56" s="290"/>
      <c r="P56" s="290"/>
      <c r="Q56" s="290"/>
      <c r="R56" s="290"/>
      <c r="S56" s="290"/>
      <c r="T56" s="290"/>
      <c r="U56" s="290"/>
      <c r="V56" s="290"/>
      <c r="W56" s="290"/>
      <c r="X56" s="290"/>
      <c r="Y56" s="290"/>
      <c r="Z56" s="290"/>
      <c r="AA56" s="290"/>
      <c r="AB56" s="106"/>
    </row>
    <row r="57" spans="1:28">
      <c r="A57" s="286"/>
      <c r="B57" s="288"/>
      <c r="C57" s="289" t="s">
        <v>72</v>
      </c>
      <c r="D57" s="288"/>
      <c r="E57" s="288"/>
      <c r="F57" s="288"/>
      <c r="G57" s="288"/>
      <c r="H57" s="288"/>
      <c r="I57" s="288"/>
      <c r="J57" s="288"/>
      <c r="K57" s="288"/>
      <c r="L57" s="288"/>
      <c r="M57" s="288"/>
      <c r="N57" s="288"/>
      <c r="O57" s="289" t="s">
        <v>66</v>
      </c>
      <c r="P57" s="288"/>
      <c r="Q57" s="288"/>
      <c r="R57" s="289" t="s">
        <v>67</v>
      </c>
      <c r="S57" s="288"/>
      <c r="T57" s="288"/>
      <c r="U57" s="288"/>
      <c r="V57" s="289" t="s">
        <v>68</v>
      </c>
      <c r="W57" s="288"/>
      <c r="X57" s="291">
        <v>42887</v>
      </c>
      <c r="Y57" s="291"/>
      <c r="Z57" s="291"/>
      <c r="AA57" s="288"/>
      <c r="AB57" s="106"/>
    </row>
    <row r="58" spans="1:28" ht="15.75" thickBot="1">
      <c r="A58" s="292"/>
      <c r="B58" s="293"/>
      <c r="C58" s="293"/>
      <c r="D58" s="293"/>
      <c r="E58" s="293"/>
      <c r="F58" s="293"/>
      <c r="G58" s="293"/>
      <c r="H58" s="293"/>
      <c r="I58" s="293"/>
      <c r="J58" s="293"/>
      <c r="K58" s="293"/>
      <c r="L58" s="293"/>
      <c r="M58" s="293"/>
      <c r="N58" s="293"/>
      <c r="O58" s="293"/>
      <c r="P58" s="293"/>
      <c r="Q58" s="293"/>
      <c r="R58" s="293"/>
      <c r="S58" s="293"/>
      <c r="T58" s="293"/>
      <c r="U58" s="293"/>
      <c r="V58" s="293"/>
      <c r="W58" s="293"/>
      <c r="X58" s="293"/>
      <c r="Y58" s="293"/>
      <c r="Z58" s="293"/>
      <c r="AA58" s="293"/>
      <c r="AB58" s="294"/>
    </row>
    <row r="59" spans="1:28">
      <c r="P59" s="295"/>
      <c r="Q59" s="295"/>
    </row>
    <row r="60" spans="1:28">
      <c r="P60" s="295"/>
      <c r="Q60" s="295"/>
    </row>
    <row r="61" spans="1:28">
      <c r="P61" s="295"/>
      <c r="Q61" s="295"/>
    </row>
    <row r="62" spans="1:28">
      <c r="P62" s="295"/>
      <c r="Q62" s="295"/>
    </row>
    <row r="63" spans="1:28">
      <c r="N63" s="72"/>
      <c r="O63" s="72"/>
      <c r="P63" s="73"/>
      <c r="Q63" s="73"/>
      <c r="R63" s="72"/>
      <c r="S63" s="72"/>
      <c r="T63" s="72"/>
      <c r="U63" s="72"/>
      <c r="V63" s="72"/>
      <c r="W63" s="72"/>
      <c r="X63" s="72"/>
    </row>
    <row r="64" spans="1:28">
      <c r="F64" s="296"/>
      <c r="G64" s="295"/>
      <c r="H64" s="74"/>
      <c r="I64" s="297"/>
      <c r="P64" s="295"/>
      <c r="Q64" s="295"/>
    </row>
    <row r="65" spans="6:25">
      <c r="F65" s="296"/>
      <c r="P65" s="298"/>
      <c r="Q65" s="298"/>
      <c r="R65" s="298"/>
      <c r="S65" s="298"/>
      <c r="T65" s="298"/>
      <c r="U65" s="298"/>
      <c r="V65" s="298"/>
      <c r="W65" s="298"/>
      <c r="X65" s="298"/>
      <c r="Y65" s="298"/>
    </row>
    <row r="66" spans="6:25">
      <c r="N66" s="333"/>
      <c r="O66" s="333"/>
      <c r="P66" s="334"/>
      <c r="Q66" s="334"/>
      <c r="R66" s="334"/>
      <c r="S66" s="334"/>
      <c r="T66" s="334"/>
      <c r="U66" s="334"/>
      <c r="V66" s="334"/>
      <c r="W66" s="334"/>
      <c r="X66" s="334"/>
      <c r="Y66" s="334"/>
    </row>
    <row r="67" spans="6:25">
      <c r="N67" s="333"/>
      <c r="O67" s="333"/>
      <c r="P67" s="105"/>
      <c r="Q67" s="105"/>
      <c r="R67" s="105"/>
      <c r="S67" s="105"/>
      <c r="T67" s="105"/>
      <c r="U67" s="105"/>
      <c r="V67" s="105"/>
      <c r="W67" s="105"/>
      <c r="X67" s="105"/>
      <c r="Y67" s="105"/>
    </row>
    <row r="68" spans="6:25">
      <c r="N68" s="333"/>
      <c r="O68" s="333"/>
      <c r="P68" s="105"/>
      <c r="Q68" s="105"/>
      <c r="R68" s="105"/>
      <c r="S68" s="105"/>
      <c r="T68" s="105"/>
      <c r="U68" s="105"/>
      <c r="V68" s="105"/>
      <c r="W68" s="105"/>
      <c r="X68" s="105"/>
      <c r="Y68" s="105"/>
    </row>
    <row r="69" spans="6:25">
      <c r="N69" s="333"/>
      <c r="O69" s="333"/>
      <c r="P69" s="105"/>
      <c r="Q69" s="105"/>
      <c r="R69" s="105"/>
      <c r="S69" s="105"/>
      <c r="T69" s="105"/>
      <c r="U69" s="105"/>
      <c r="V69" s="105"/>
      <c r="W69" s="105"/>
      <c r="X69" s="105"/>
      <c r="Y69" s="105"/>
    </row>
    <row r="70" spans="6:25">
      <c r="N70" s="333"/>
      <c r="O70" s="333"/>
      <c r="P70" s="105"/>
      <c r="Q70" s="105"/>
      <c r="R70" s="105"/>
      <c r="S70" s="105"/>
      <c r="T70" s="105"/>
      <c r="U70" s="105"/>
      <c r="V70" s="105"/>
      <c r="W70" s="105"/>
      <c r="X70" s="105"/>
      <c r="Y70" s="105"/>
    </row>
    <row r="71" spans="6:25">
      <c r="N71" s="333"/>
      <c r="O71" s="333"/>
      <c r="P71" s="105"/>
      <c r="Q71" s="105"/>
      <c r="R71" s="105"/>
      <c r="S71" s="105"/>
      <c r="T71" s="105"/>
      <c r="U71" s="105"/>
      <c r="V71" s="105"/>
      <c r="W71" s="105"/>
      <c r="X71" s="105"/>
      <c r="Y71" s="105"/>
    </row>
    <row r="72" spans="6:25">
      <c r="N72" s="333"/>
      <c r="O72" s="333"/>
      <c r="P72" s="105"/>
      <c r="Q72" s="105"/>
      <c r="R72" s="105"/>
      <c r="S72" s="105"/>
      <c r="T72" s="105"/>
      <c r="U72" s="105"/>
      <c r="V72" s="105"/>
      <c r="W72" s="105"/>
      <c r="X72" s="105"/>
      <c r="Y72" s="105"/>
    </row>
    <row r="73" spans="6:25">
      <c r="N73" s="333"/>
      <c r="O73" s="333"/>
      <c r="P73" s="105"/>
      <c r="Q73" s="105"/>
      <c r="R73" s="105"/>
      <c r="S73" s="105"/>
      <c r="T73" s="105"/>
      <c r="U73" s="105"/>
      <c r="V73" s="105"/>
      <c r="W73" s="105"/>
      <c r="X73" s="105"/>
      <c r="Y73" s="105"/>
    </row>
    <row r="74" spans="6:25">
      <c r="N74" s="333"/>
      <c r="O74" s="333"/>
      <c r="P74" s="105"/>
      <c r="Q74" s="105"/>
      <c r="R74" s="105"/>
      <c r="S74" s="105"/>
      <c r="T74" s="105"/>
      <c r="U74" s="105"/>
      <c r="V74" s="105"/>
      <c r="W74" s="105"/>
      <c r="X74" s="335"/>
      <c r="Y74" s="105"/>
    </row>
    <row r="75" spans="6:25">
      <c r="N75" s="333"/>
      <c r="O75" s="333"/>
      <c r="P75" s="105"/>
      <c r="Q75" s="105"/>
      <c r="R75" s="105"/>
      <c r="S75" s="105"/>
      <c r="T75" s="105"/>
      <c r="U75" s="105"/>
      <c r="V75" s="105"/>
      <c r="W75" s="105"/>
      <c r="X75" s="105"/>
      <c r="Y75" s="105"/>
    </row>
    <row r="76" spans="6:25">
      <c r="N76" s="333"/>
      <c r="O76" s="333"/>
      <c r="P76" s="105"/>
      <c r="Q76" s="105"/>
      <c r="R76" s="105"/>
      <c r="S76" s="105"/>
      <c r="T76" s="105"/>
      <c r="U76" s="105"/>
      <c r="V76" s="105"/>
      <c r="W76" s="105"/>
      <c r="X76" s="105"/>
      <c r="Y76" s="105"/>
    </row>
  </sheetData>
  <mergeCells count="63">
    <mergeCell ref="N73:O73"/>
    <mergeCell ref="N74:O74"/>
    <mergeCell ref="N75:O75"/>
    <mergeCell ref="N76:O76"/>
    <mergeCell ref="N67:O67"/>
    <mergeCell ref="N68:O68"/>
    <mergeCell ref="N69:O69"/>
    <mergeCell ref="N70:O70"/>
    <mergeCell ref="N71:O71"/>
    <mergeCell ref="N72:O72"/>
    <mergeCell ref="B56:AA56"/>
    <mergeCell ref="X57:Z57"/>
    <mergeCell ref="N66:O66"/>
    <mergeCell ref="P66:Q66"/>
    <mergeCell ref="R66:S66"/>
    <mergeCell ref="T66:U66"/>
    <mergeCell ref="V66:W66"/>
    <mergeCell ref="X66:Y66"/>
    <mergeCell ref="S48:S49"/>
    <mergeCell ref="T48:T49"/>
    <mergeCell ref="U48:AB48"/>
    <mergeCell ref="H49:N49"/>
    <mergeCell ref="B52:AA52"/>
    <mergeCell ref="B54:AA54"/>
    <mergeCell ref="L15:L16"/>
    <mergeCell ref="M15:M16"/>
    <mergeCell ref="O15:Q15"/>
    <mergeCell ref="R15:T15"/>
    <mergeCell ref="U15:W15"/>
    <mergeCell ref="A48:N48"/>
    <mergeCell ref="O48:O49"/>
    <mergeCell ref="P48:P49"/>
    <mergeCell ref="Q48:Q49"/>
    <mergeCell ref="R48:R49"/>
    <mergeCell ref="AA13:AA16"/>
    <mergeCell ref="AB13:AB16"/>
    <mergeCell ref="N14:N16"/>
    <mergeCell ref="O14:W14"/>
    <mergeCell ref="B15:B16"/>
    <mergeCell ref="C15:C16"/>
    <mergeCell ref="D15:D16"/>
    <mergeCell ref="E15:E16"/>
    <mergeCell ref="F15:F16"/>
    <mergeCell ref="G15:G16"/>
    <mergeCell ref="A13:A16"/>
    <mergeCell ref="B13:M14"/>
    <mergeCell ref="N13:W13"/>
    <mergeCell ref="X13:X16"/>
    <mergeCell ref="Y13:Y16"/>
    <mergeCell ref="Z13:Z16"/>
    <mergeCell ref="H15:H16"/>
    <mergeCell ref="I15:I16"/>
    <mergeCell ref="J15:J16"/>
    <mergeCell ref="K15:K16"/>
    <mergeCell ref="G7:Y7"/>
    <mergeCell ref="Z7:AB7"/>
    <mergeCell ref="G8:Y8"/>
    <mergeCell ref="G9:Y9"/>
    <mergeCell ref="C11:D11"/>
    <mergeCell ref="G11:H11"/>
    <mergeCell ref="V11:W11"/>
    <mergeCell ref="X11:Y11"/>
    <mergeCell ref="AA11:AB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A19"/>
  <sheetViews>
    <sheetView view="pageBreakPreview" topLeftCell="A19" zoomScaleNormal="80" zoomScaleSheetLayoutView="100" workbookViewId="0">
      <selection activeCell="G44" sqref="G44"/>
    </sheetView>
  </sheetViews>
  <sheetFormatPr defaultRowHeight="14.25"/>
  <cols>
    <col min="1" max="1" width="23.85546875" style="300" customWidth="1"/>
    <col min="2" max="2" width="59.85546875" style="300" customWidth="1"/>
    <col min="3" max="3" width="21.140625" style="300" customWidth="1"/>
    <col min="4" max="4" width="21.42578125" style="300" customWidth="1"/>
    <col min="5" max="5" width="22" style="300" customWidth="1"/>
    <col min="6" max="6" width="9.85546875" style="300" customWidth="1"/>
    <col min="7" max="14" width="12.7109375" style="300" customWidth="1"/>
    <col min="15" max="15" width="20.140625" style="300" customWidth="1"/>
    <col min="16" max="16384" width="9.140625" style="300"/>
  </cols>
  <sheetData>
    <row r="1" spans="1:27" ht="15">
      <c r="A1" s="299"/>
      <c r="B1" s="299"/>
    </row>
    <row r="2" spans="1:27" ht="15">
      <c r="A2" s="3" t="s">
        <v>73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27" ht="15" thickBot="1"/>
    <row r="4" spans="1:27" ht="34.5" customHeight="1" thickBot="1">
      <c r="A4" s="301" t="s">
        <v>74</v>
      </c>
      <c r="B4" s="301" t="s">
        <v>75</v>
      </c>
      <c r="C4" s="302" t="s">
        <v>76</v>
      </c>
      <c r="D4" s="303"/>
      <c r="E4" s="304"/>
    </row>
    <row r="5" spans="1:27" ht="24" customHeight="1" thickBot="1">
      <c r="A5" s="305"/>
      <c r="B5" s="306"/>
      <c r="C5" s="307" t="s">
        <v>77</v>
      </c>
      <c r="D5" s="308" t="s">
        <v>78</v>
      </c>
      <c r="E5" s="307" t="s">
        <v>79</v>
      </c>
    </row>
    <row r="6" spans="1:27" ht="24" customHeight="1" thickBot="1">
      <c r="A6" s="309" t="s">
        <v>80</v>
      </c>
      <c r="B6" s="310" t="s">
        <v>6</v>
      </c>
      <c r="C6" s="311">
        <v>38.119999999999997</v>
      </c>
      <c r="D6" s="312">
        <v>9105</v>
      </c>
      <c r="E6" s="313">
        <v>10.59</v>
      </c>
    </row>
    <row r="7" spans="1:27" ht="24" customHeight="1" thickBot="1">
      <c r="A7" s="314"/>
      <c r="B7" s="315" t="s">
        <v>7</v>
      </c>
      <c r="C7" s="316">
        <v>38.119999999999997</v>
      </c>
      <c r="D7" s="317">
        <v>9105</v>
      </c>
      <c r="E7" s="313">
        <v>10.59</v>
      </c>
    </row>
    <row r="8" spans="1:27" ht="24" customHeight="1" thickBot="1">
      <c r="A8" s="318"/>
      <c r="B8" s="319" t="s">
        <v>8</v>
      </c>
      <c r="C8" s="311">
        <v>38.119999999999997</v>
      </c>
      <c r="D8" s="312">
        <v>9105</v>
      </c>
      <c r="E8" s="313">
        <v>10.59</v>
      </c>
    </row>
    <row r="9" spans="1:27" ht="33" customHeight="1" thickBot="1">
      <c r="A9" s="320" t="s">
        <v>81</v>
      </c>
      <c r="B9" s="321"/>
      <c r="C9" s="322">
        <v>38.119999999999997</v>
      </c>
      <c r="D9" s="323">
        <v>9105</v>
      </c>
      <c r="E9" s="324">
        <v>10.59</v>
      </c>
    </row>
    <row r="13" spans="1:27" ht="15.75">
      <c r="A13" s="325" t="s">
        <v>82</v>
      </c>
      <c r="B13" s="325"/>
      <c r="C13" s="325"/>
      <c r="D13" s="325"/>
      <c r="E13" s="325"/>
      <c r="F13" s="326">
        <f>F17</f>
        <v>42887</v>
      </c>
      <c r="G13" s="327"/>
      <c r="H13" s="327"/>
      <c r="I13" s="327"/>
      <c r="J13" s="327"/>
      <c r="K13" s="327"/>
      <c r="L13" s="327"/>
      <c r="M13" s="327"/>
      <c r="N13" s="327"/>
      <c r="O13" s="327"/>
      <c r="P13" s="327"/>
      <c r="Q13" s="327"/>
      <c r="R13" s="327"/>
      <c r="S13" s="327"/>
      <c r="T13" s="327"/>
      <c r="U13" s="327"/>
      <c r="V13" s="327"/>
      <c r="W13" s="327"/>
      <c r="X13" s="327"/>
      <c r="Y13" s="327"/>
      <c r="Z13" s="327"/>
      <c r="AA13" s="328"/>
    </row>
    <row r="14" spans="1:27" ht="15">
      <c r="A14" s="329" t="s">
        <v>65</v>
      </c>
      <c r="B14" s="328"/>
      <c r="C14" s="105"/>
      <c r="D14" s="329" t="s">
        <v>66</v>
      </c>
      <c r="E14" s="329" t="s">
        <v>67</v>
      </c>
      <c r="F14" s="330" t="s">
        <v>68</v>
      </c>
      <c r="G14" s="105"/>
      <c r="H14" s="105"/>
      <c r="I14" s="328"/>
      <c r="J14" s="105"/>
      <c r="K14" s="105"/>
      <c r="L14" s="105"/>
      <c r="M14" s="105"/>
      <c r="N14" s="328"/>
      <c r="O14" s="105"/>
      <c r="P14" s="105"/>
      <c r="Q14" s="328"/>
      <c r="R14" s="328"/>
      <c r="S14" s="328"/>
      <c r="T14" s="328"/>
      <c r="U14" s="328"/>
      <c r="V14" s="105"/>
      <c r="W14" s="105"/>
      <c r="X14" s="105"/>
      <c r="Y14" s="105"/>
      <c r="Z14" s="105"/>
      <c r="AA14" s="328"/>
    </row>
    <row r="15" spans="1:27" ht="25.5" customHeight="1">
      <c r="A15" s="325" t="s">
        <v>83</v>
      </c>
      <c r="B15" s="325"/>
      <c r="C15" s="325"/>
      <c r="D15" s="325"/>
      <c r="E15" s="325"/>
      <c r="F15" s="326">
        <f>F17</f>
        <v>42887</v>
      </c>
      <c r="G15" s="327"/>
      <c r="H15" s="327"/>
      <c r="I15" s="327"/>
      <c r="J15" s="327"/>
      <c r="K15" s="327"/>
      <c r="L15" s="327"/>
      <c r="M15" s="327"/>
      <c r="N15" s="327"/>
      <c r="O15" s="327"/>
      <c r="P15" s="327"/>
      <c r="Q15" s="327"/>
      <c r="R15" s="327"/>
      <c r="S15" s="327"/>
      <c r="T15" s="327"/>
      <c r="U15" s="327"/>
      <c r="V15" s="327"/>
      <c r="W15" s="327"/>
      <c r="X15" s="327"/>
      <c r="Y15" s="327"/>
      <c r="Z15" s="327"/>
      <c r="AA15" s="328"/>
    </row>
    <row r="16" spans="1:27" ht="15">
      <c r="A16" s="329" t="s">
        <v>70</v>
      </c>
      <c r="B16" s="328"/>
      <c r="C16" s="105"/>
      <c r="D16" s="329" t="s">
        <v>66</v>
      </c>
      <c r="E16" s="329" t="s">
        <v>67</v>
      </c>
      <c r="F16" s="330" t="s">
        <v>68</v>
      </c>
      <c r="G16" s="105"/>
      <c r="H16" s="105"/>
      <c r="I16" s="105"/>
      <c r="J16" s="105"/>
      <c r="K16" s="105"/>
      <c r="L16" s="105"/>
      <c r="M16" s="105"/>
      <c r="N16" s="328"/>
      <c r="O16" s="105"/>
      <c r="P16" s="105"/>
      <c r="Q16" s="329"/>
      <c r="R16" s="105"/>
      <c r="S16" s="105"/>
      <c r="T16" s="105"/>
      <c r="U16" s="329"/>
      <c r="V16" s="105"/>
      <c r="W16" s="105"/>
      <c r="X16" s="105"/>
      <c r="Y16" s="105"/>
      <c r="Z16" s="105"/>
      <c r="AA16" s="328"/>
    </row>
    <row r="17" spans="1:27" ht="26.25" customHeight="1">
      <c r="A17" s="331" t="s">
        <v>84</v>
      </c>
      <c r="B17" s="331"/>
      <c r="C17" s="331"/>
      <c r="D17" s="331"/>
      <c r="E17" s="331"/>
      <c r="F17" s="326">
        <f>[1]АНАЛІЗ!V5</f>
        <v>42887</v>
      </c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2"/>
      <c r="Z17" s="332"/>
      <c r="AA17" s="328"/>
    </row>
    <row r="18" spans="1:27" ht="15">
      <c r="A18" s="329" t="s">
        <v>72</v>
      </c>
      <c r="B18" s="328"/>
      <c r="C18" s="105"/>
      <c r="D18" s="329" t="s">
        <v>66</v>
      </c>
      <c r="E18" s="329" t="s">
        <v>67</v>
      </c>
      <c r="F18" s="329" t="s">
        <v>68</v>
      </c>
      <c r="G18" s="105"/>
      <c r="H18" s="105"/>
      <c r="I18" s="105"/>
      <c r="J18" s="105"/>
      <c r="K18" s="105"/>
      <c r="L18" s="105"/>
      <c r="M18" s="105"/>
      <c r="N18" s="328"/>
      <c r="O18" s="105"/>
      <c r="P18" s="105"/>
      <c r="Q18" s="329"/>
      <c r="R18" s="105"/>
      <c r="S18" s="105"/>
      <c r="T18" s="105"/>
      <c r="U18" s="329"/>
      <c r="V18" s="105"/>
      <c r="W18" s="105"/>
      <c r="X18" s="105"/>
      <c r="Y18" s="105"/>
      <c r="Z18" s="105"/>
      <c r="AA18" s="328"/>
    </row>
    <row r="19" spans="1:27" ht="15">
      <c r="A19" s="105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328"/>
    </row>
  </sheetData>
  <mergeCells count="6">
    <mergeCell ref="A1:B1"/>
    <mergeCell ref="A4:A5"/>
    <mergeCell ref="B4:B5"/>
    <mergeCell ref="C4:E4"/>
    <mergeCell ref="A6:A8"/>
    <mergeCell ref="A9:B9"/>
  </mergeCells>
  <printOptions horizontalCentered="1" verticalCentered="1"/>
  <pageMargins left="0.25" right="0.25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 розрахунок 42</vt:lpstr>
      <vt:lpstr>42</vt:lpstr>
      <vt:lpstr>д42</vt:lpstr>
      <vt:lpstr>' розрахунок 42'!Область_печати</vt:lpstr>
      <vt:lpstr>'42'!Область_печати</vt:lpstr>
      <vt:lpstr>д42!Область_печати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2017-06-01T10:36:38Z</dcterms:modified>
</cp:coreProperties>
</file>