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805" windowHeight="10740" activeTab="0"/>
  </bookViews>
  <sheets>
    <sheet name="Лист1" sheetId="1" r:id="rId1"/>
  </sheets>
  <externalReferences>
    <externalReference r:id="rId4"/>
    <externalReference r:id="rId5"/>
    <externalReference r:id="rId6"/>
    <externalReference r:id="rId7"/>
  </externalReference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'Лист1'!$A$1:$Z$50</definedName>
  </definedNames>
  <calcPr fullCalcOnLoad="1"/>
</workbook>
</file>

<file path=xl/sharedStrings.xml><?xml version="1.0" encoding="utf-8"?>
<sst xmlns="http://schemas.openxmlformats.org/spreadsheetml/2006/main" count="49" uniqueCount="46">
  <si>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</si>
  <si>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</si>
  <si>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</si>
  <si>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</si>
  <si>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</si>
  <si>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</si>
  <si>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</si>
  <si>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</si>
  <si>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</si>
  <si>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</si>
  <si>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</si>
  <si>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</si>
  <si>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</si>
  <si>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</si>
  <si>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</si>
  <si>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</si>
  <si>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</si>
  <si>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</si>
  <si>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</si>
  <si>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</si>
  <si>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</si>
  <si>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</si>
  <si>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</si>
  <si>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</si>
  <si>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</si>
  <si>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</si>
  <si>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</si>
  <si>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</si>
  <si>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</si>
  <si>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</si>
  <si>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</si>
  <si>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</si>
  <si>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</si>
  <si>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</si>
  <si>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t>Філія "УМГ"</t>
    </r>
    <r>
      <rPr>
        <sz val="9"/>
        <rFont val="Arial"/>
        <family val="2"/>
      </rPr>
      <t>КИЇВТРАНСГАЗ</t>
    </r>
    <r>
      <rPr>
        <sz val="8"/>
        <rFont val="Arial"/>
        <family val="2"/>
      </rPr>
      <t>"</t>
    </r>
  </si>
  <si>
    <t xml:space="preserve">___Лубенський_______________п/м ______Лубенське________ ЛВУМГ </t>
  </si>
  <si>
    <r>
      <t xml:space="preserve">Свідоцтво про атестацію </t>
    </r>
    <r>
      <rPr>
        <b/>
        <sz val="8"/>
        <rFont val="Arial"/>
        <family val="2"/>
      </rPr>
      <t>№ _____199-15_________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_____31.12.2018____________ р.</t>
    </r>
  </si>
  <si>
    <t>відсутні</t>
  </si>
  <si>
    <t>Добова витрата газу,                                    тис. м³</t>
  </si>
  <si>
    <t>Сумарне значення за місяць, тис. м³</t>
  </si>
  <si>
    <t xml:space="preserve">Головний інженер Лубенського ЛВУМГ                                                               Сирота В.П.                                                                                        </t>
  </si>
  <si>
    <t xml:space="preserve">Завідувач ВХАЛ Лубенського ЛВУМГ                                                               Федченко Л.Д.                                                                                             </t>
  </si>
  <si>
    <r>
      <rPr>
        <sz val="8"/>
        <rFont val="Calibri"/>
        <family val="2"/>
      </rPr>
      <t>&lt;</t>
    </r>
    <r>
      <rPr>
        <sz val="7.2"/>
        <rFont val="Times New Roman"/>
        <family val="1"/>
      </rPr>
      <t xml:space="preserve"> 0,2</t>
    </r>
  </si>
  <si>
    <r>
      <t xml:space="preserve">переданого </t>
    </r>
    <r>
      <rPr>
        <b/>
        <sz val="10"/>
        <rFont val="Arial"/>
        <family val="2"/>
      </rPr>
      <t xml:space="preserve"> ПАТ "УКРТРАНСГАЗ" філія УМГ "КИЇВТРАНСГАЗ" Лубенським ЛВУМГ   </t>
    </r>
    <r>
      <rPr>
        <sz val="10"/>
        <rFont val="Arial"/>
        <family val="2"/>
      </rPr>
      <t xml:space="preserve"> та прийнятого    </t>
    </r>
    <r>
      <rPr>
        <b/>
        <sz val="10"/>
        <rFont val="Arial"/>
        <family val="2"/>
      </rPr>
      <t>ПАТ "Полтавагаз"</t>
    </r>
    <r>
      <rPr>
        <sz val="10"/>
        <rFont val="Arial"/>
        <family val="2"/>
      </rPr>
      <t xml:space="preserve">  на  </t>
    </r>
    <r>
      <rPr>
        <b/>
        <sz val="10"/>
        <rFont val="Arial"/>
        <family val="2"/>
      </rPr>
      <t xml:space="preserve"> ГРС Гоголево (ГРС Миргород, В.Багачка,  ГРС В.Сороченці)</t>
    </r>
  </si>
  <si>
    <r>
      <t>з газопроводу _______Шебелинка-Полтава-Київ (ШПК) ____________________за період з ___</t>
    </r>
    <r>
      <rPr>
        <b/>
        <sz val="10"/>
        <rFont val="Arial"/>
        <family val="2"/>
      </rPr>
      <t xml:space="preserve">01.09.2016 року_______ по _______30.09.2016 року </t>
    </r>
    <r>
      <rPr>
        <sz val="10"/>
        <rFont val="Arial"/>
        <family val="2"/>
      </rPr>
      <t>_______________________</t>
    </r>
  </si>
  <si>
    <t xml:space="preserve"> 30.09.2016  року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</si>
</sst>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53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7.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185" fontId="1" fillId="0" borderId="12" xfId="0" applyNumberFormat="1" applyFont="1" applyBorder="1" applyAlignment="1">
      <alignment vertical="center" wrapText="1"/>
    </xf>
    <xf numFmtId="185" fontId="1" fillId="0" borderId="13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left"/>
    </xf>
    <xf numFmtId="0" fontId="3" fillId="0" borderId="10" xfId="0" applyFont="1" applyBorder="1" applyAlignment="1">
      <alignment/>
    </xf>
    <xf numFmtId="186" fontId="3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center" textRotation="90" wrapText="1"/>
    </xf>
    <xf numFmtId="185" fontId="18" fillId="0" borderId="13" xfId="0" applyNumberFormat="1" applyFont="1" applyBorder="1" applyAlignment="1">
      <alignment horizontal="center" vertical="center" wrapText="1"/>
    </xf>
    <xf numFmtId="185" fontId="18" fillId="0" borderId="14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13" fillId="0" borderId="15" xfId="0" applyFont="1" applyBorder="1" applyAlignment="1">
      <alignment horizontal="center" textRotation="90" wrapText="1"/>
    </xf>
    <xf numFmtId="0" fontId="13" fillId="0" borderId="16" xfId="0" applyFont="1" applyBorder="1" applyAlignment="1">
      <alignment horizontal="center" textRotation="90" wrapText="1"/>
    </xf>
    <xf numFmtId="0" fontId="13" fillId="0" borderId="17" xfId="0" applyFont="1" applyBorder="1" applyAlignment="1">
      <alignment horizontal="center" textRotation="90" wrapText="1"/>
    </xf>
    <xf numFmtId="0" fontId="13" fillId="0" borderId="18" xfId="0" applyFont="1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0" fillId="0" borderId="20" xfId="0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6" fillId="0" borderId="18" xfId="0" applyFont="1" applyBorder="1" applyAlignment="1">
      <alignment textRotation="90" wrapText="1"/>
    </xf>
    <xf numFmtId="0" fontId="6" fillId="0" borderId="19" xfId="0" applyFont="1" applyBorder="1" applyAlignment="1">
      <alignment textRotation="90" wrapText="1"/>
    </xf>
    <xf numFmtId="0" fontId="0" fillId="0" borderId="20" xfId="0" applyBorder="1" applyAlignment="1">
      <alignment wrapText="1"/>
    </xf>
    <xf numFmtId="0" fontId="6" fillId="0" borderId="18" xfId="0" applyFont="1" applyBorder="1" applyAlignment="1">
      <alignment horizontal="center" textRotation="90" wrapText="1"/>
    </xf>
    <xf numFmtId="0" fontId="6" fillId="0" borderId="19" xfId="0" applyFont="1" applyBorder="1" applyAlignment="1">
      <alignment horizontal="center" textRotation="90" wrapText="1"/>
    </xf>
    <xf numFmtId="0" fontId="6" fillId="0" borderId="20" xfId="0" applyFont="1" applyBorder="1" applyAlignment="1">
      <alignment horizontal="center" textRotation="90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4" fillId="0" borderId="18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4" fillId="0" borderId="20" xfId="0" applyFont="1" applyBorder="1" applyAlignment="1">
      <alignment horizontal="center" textRotation="90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1\&#1055;&#1040;&#1058;%20&#1055;&#1086;&#1083;&#1090;&#1072;&#1074;&#1072;&#1075;&#1072;&#107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2\&#1055;&#1040;&#1058;%20&#1055;&#1086;&#1083;&#1090;&#1072;&#1074;&#1072;&#1075;&#1072;&#107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3\&#1055;&#1040;&#1058;%20&#1055;&#1086;&#1083;&#1090;&#1072;&#1074;&#1072;&#1075;&#1072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4\&#1055;&#1040;&#1058;%20&#1055;&#1086;&#1083;&#1090;&#1072;&#1074;&#1072;&#1075;&#1072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31">
          <cell r="B131">
            <v>88.67</v>
          </cell>
          <cell r="C131">
            <v>5.154</v>
          </cell>
          <cell r="D131">
            <v>1.192</v>
          </cell>
          <cell r="E131">
            <v>0.202</v>
          </cell>
          <cell r="F131">
            <v>0.144</v>
          </cell>
          <cell r="G131">
            <v>0.041</v>
          </cell>
          <cell r="H131">
            <v>0.058</v>
          </cell>
          <cell r="I131">
            <v>0.005</v>
          </cell>
          <cell r="J131">
            <v>0.077</v>
          </cell>
          <cell r="K131">
            <v>1.036</v>
          </cell>
          <cell r="L131">
            <v>3.415</v>
          </cell>
          <cell r="M131">
            <v>0.006</v>
          </cell>
        </row>
        <row r="135">
          <cell r="M135">
            <v>0.768</v>
          </cell>
        </row>
        <row r="136">
          <cell r="M136">
            <v>34.38</v>
          </cell>
          <cell r="N136">
            <v>8211</v>
          </cell>
        </row>
        <row r="137">
          <cell r="M137">
            <v>38.08</v>
          </cell>
          <cell r="N137">
            <v>9093</v>
          </cell>
        </row>
        <row r="139">
          <cell r="M139">
            <v>47.68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31">
          <cell r="B131">
            <v>88.713</v>
          </cell>
          <cell r="C131">
            <v>5.122</v>
          </cell>
          <cell r="D131">
            <v>1.207</v>
          </cell>
          <cell r="E131">
            <v>0.204</v>
          </cell>
          <cell r="F131">
            <v>0.144</v>
          </cell>
          <cell r="G131">
            <v>0.042</v>
          </cell>
          <cell r="H131">
            <v>0.059</v>
          </cell>
          <cell r="I131">
            <v>0.006</v>
          </cell>
          <cell r="J131">
            <v>0.089</v>
          </cell>
          <cell r="K131">
            <v>1.067</v>
          </cell>
          <cell r="L131">
            <v>3.34</v>
          </cell>
          <cell r="M131">
            <v>0.007</v>
          </cell>
        </row>
        <row r="135">
          <cell r="M135">
            <v>0.768</v>
          </cell>
        </row>
        <row r="136">
          <cell r="M136">
            <v>34.41</v>
          </cell>
          <cell r="N136">
            <v>8218</v>
          </cell>
        </row>
        <row r="137">
          <cell r="M137">
            <v>38.11</v>
          </cell>
          <cell r="N137">
            <v>9101</v>
          </cell>
        </row>
        <row r="139">
          <cell r="M139">
            <v>47.73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31">
          <cell r="B131">
            <v>88.709</v>
          </cell>
          <cell r="C131">
            <v>5.139</v>
          </cell>
          <cell r="D131">
            <v>1.229</v>
          </cell>
          <cell r="E131">
            <v>0.21</v>
          </cell>
          <cell r="F131">
            <v>0.148</v>
          </cell>
          <cell r="G131">
            <v>0.044</v>
          </cell>
          <cell r="H131">
            <v>0.061</v>
          </cell>
          <cell r="I131">
            <v>0.006</v>
          </cell>
          <cell r="J131">
            <v>0.082</v>
          </cell>
          <cell r="K131">
            <v>0.946</v>
          </cell>
          <cell r="L131">
            <v>3.423</v>
          </cell>
          <cell r="M131">
            <v>0.003</v>
          </cell>
        </row>
        <row r="135">
          <cell r="M135">
            <v>0.769</v>
          </cell>
        </row>
        <row r="136">
          <cell r="M136">
            <v>34.44</v>
          </cell>
          <cell r="N136">
            <v>8227</v>
          </cell>
        </row>
        <row r="137">
          <cell r="M137">
            <v>38.15</v>
          </cell>
          <cell r="N137">
            <v>9110</v>
          </cell>
        </row>
        <row r="139">
          <cell r="M139">
            <v>47.75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31">
          <cell r="B131">
            <v>88.769</v>
          </cell>
          <cell r="C131">
            <v>5.131</v>
          </cell>
          <cell r="D131">
            <v>1.158</v>
          </cell>
          <cell r="E131">
            <v>0.196</v>
          </cell>
          <cell r="F131">
            <v>0.141</v>
          </cell>
          <cell r="G131">
            <v>0.038</v>
          </cell>
          <cell r="H131">
            <v>0.056</v>
          </cell>
          <cell r="I131">
            <v>0.006</v>
          </cell>
          <cell r="J131">
            <v>0.078</v>
          </cell>
          <cell r="K131">
            <v>1.014</v>
          </cell>
          <cell r="L131">
            <v>3.41</v>
          </cell>
          <cell r="M131">
            <v>0.003</v>
          </cell>
        </row>
        <row r="135">
          <cell r="M135">
            <v>0.767</v>
          </cell>
        </row>
        <row r="136">
          <cell r="M136">
            <v>34.35</v>
          </cell>
          <cell r="N136">
            <v>8205</v>
          </cell>
        </row>
        <row r="137">
          <cell r="M137">
            <v>38.05</v>
          </cell>
          <cell r="N137">
            <v>9087</v>
          </cell>
        </row>
        <row r="139">
          <cell r="M139">
            <v>47.67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2"/>
  <sheetViews>
    <sheetView tabSelected="1" view="pageBreakPreview" zoomScale="90" zoomScaleSheetLayoutView="90" workbookViewId="0" topLeftCell="A4">
      <selection activeCell="Z25" sqref="Z25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5" width="7.75390625" style="0" customWidth="1"/>
    <col min="26" max="26" width="8.25390625" style="0" customWidth="1"/>
    <col min="27" max="27" width="7.75390625" style="0" customWidth="1"/>
    <col min="30" max="30" width="9.125" style="7" customWidth="1"/>
  </cols>
  <sheetData>
    <row r="1" spans="2:28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12.75">
      <c r="B2" s="3" t="s">
        <v>34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63"/>
      <c r="X2" s="64"/>
      <c r="Y2" s="64"/>
      <c r="Z2" s="64"/>
      <c r="AA2" s="4"/>
      <c r="AB2" s="4"/>
    </row>
    <row r="3" spans="2:28" ht="12.75">
      <c r="B3" s="8" t="s">
        <v>35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12.75">
      <c r="B5" s="3" t="s">
        <v>36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3:28" ht="21.75" customHeight="1">
      <c r="C6" s="69" t="s">
        <v>29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70"/>
    </row>
    <row r="7" spans="2:28" ht="33" customHeight="1">
      <c r="B7" s="65" t="s">
        <v>43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4"/>
      <c r="AB7" s="4"/>
    </row>
    <row r="8" spans="2:28" ht="18" customHeight="1">
      <c r="B8" s="67" t="s">
        <v>44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4"/>
      <c r="AB8" s="4"/>
    </row>
    <row r="9" spans="2:30" ht="32.25" customHeight="1">
      <c r="B9" s="46" t="s">
        <v>11</v>
      </c>
      <c r="C9" s="59" t="s">
        <v>30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1"/>
      <c r="O9" s="52" t="s">
        <v>31</v>
      </c>
      <c r="P9" s="53"/>
      <c r="Q9" s="53"/>
      <c r="R9" s="54"/>
      <c r="S9" s="54"/>
      <c r="T9" s="55"/>
      <c r="U9" s="39" t="s">
        <v>27</v>
      </c>
      <c r="V9" s="42" t="s">
        <v>28</v>
      </c>
      <c r="W9" s="33" t="s">
        <v>24</v>
      </c>
      <c r="X9" s="33" t="s">
        <v>25</v>
      </c>
      <c r="Y9" s="33" t="s">
        <v>26</v>
      </c>
      <c r="Z9" s="62" t="s">
        <v>38</v>
      </c>
      <c r="AA9" s="4"/>
      <c r="AC9" s="7"/>
      <c r="AD9"/>
    </row>
    <row r="10" spans="2:30" ht="48.75" customHeight="1">
      <c r="B10" s="47"/>
      <c r="C10" s="45" t="s">
        <v>12</v>
      </c>
      <c r="D10" s="45" t="s">
        <v>13</v>
      </c>
      <c r="E10" s="45" t="s">
        <v>14</v>
      </c>
      <c r="F10" s="45" t="s">
        <v>15</v>
      </c>
      <c r="G10" s="45" t="s">
        <v>16</v>
      </c>
      <c r="H10" s="45" t="s">
        <v>17</v>
      </c>
      <c r="I10" s="45" t="s">
        <v>18</v>
      </c>
      <c r="J10" s="45" t="s">
        <v>19</v>
      </c>
      <c r="K10" s="45" t="s">
        <v>20</v>
      </c>
      <c r="L10" s="45" t="s">
        <v>21</v>
      </c>
      <c r="M10" s="49" t="s">
        <v>22</v>
      </c>
      <c r="N10" s="49" t="s">
        <v>23</v>
      </c>
      <c r="O10" s="49" t="s">
        <v>5</v>
      </c>
      <c r="P10" s="56" t="s">
        <v>6</v>
      </c>
      <c r="Q10" s="49" t="s">
        <v>8</v>
      </c>
      <c r="R10" s="49" t="s">
        <v>7</v>
      </c>
      <c r="S10" s="49" t="s">
        <v>9</v>
      </c>
      <c r="T10" s="49" t="s">
        <v>10</v>
      </c>
      <c r="U10" s="40"/>
      <c r="V10" s="43"/>
      <c r="W10" s="33"/>
      <c r="X10" s="33"/>
      <c r="Y10" s="33"/>
      <c r="Z10" s="62"/>
      <c r="AA10" s="4"/>
      <c r="AC10" s="7"/>
      <c r="AD10"/>
    </row>
    <row r="11" spans="2:30" ht="15.75" customHeight="1">
      <c r="B11" s="47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3"/>
      <c r="N11" s="43"/>
      <c r="O11" s="43"/>
      <c r="P11" s="57"/>
      <c r="Q11" s="50"/>
      <c r="R11" s="43"/>
      <c r="S11" s="43"/>
      <c r="T11" s="43"/>
      <c r="U11" s="40"/>
      <c r="V11" s="43"/>
      <c r="W11" s="33"/>
      <c r="X11" s="33"/>
      <c r="Y11" s="33"/>
      <c r="Z11" s="62"/>
      <c r="AA11" s="4"/>
      <c r="AC11" s="7"/>
      <c r="AD11"/>
    </row>
    <row r="12" spans="2:30" ht="21" customHeight="1">
      <c r="B12" s="48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4"/>
      <c r="N12" s="44"/>
      <c r="O12" s="44"/>
      <c r="P12" s="58"/>
      <c r="Q12" s="51"/>
      <c r="R12" s="44"/>
      <c r="S12" s="44"/>
      <c r="T12" s="44"/>
      <c r="U12" s="41"/>
      <c r="V12" s="44"/>
      <c r="W12" s="33"/>
      <c r="X12" s="33"/>
      <c r="Y12" s="33"/>
      <c r="Z12" s="62"/>
      <c r="AA12" s="4"/>
      <c r="AC12" s="7"/>
      <c r="AD12"/>
    </row>
    <row r="13" spans="2:29" s="13" customFormat="1" ht="12.75">
      <c r="B13" s="9">
        <v>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6"/>
      <c r="Q13" s="25"/>
      <c r="R13" s="26"/>
      <c r="S13" s="11"/>
      <c r="T13" s="26"/>
      <c r="U13" s="11"/>
      <c r="V13" s="11"/>
      <c r="W13" s="18"/>
      <c r="X13" s="11"/>
      <c r="Y13" s="11"/>
      <c r="Z13" s="31"/>
      <c r="AB13" s="14">
        <f>SUM(C13:N13)</f>
        <v>0</v>
      </c>
      <c r="AC13" s="15" t="str">
        <f>IF(AB13=100,"ОК"," ")</f>
        <v> </v>
      </c>
    </row>
    <row r="14" spans="2:29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6"/>
      <c r="Q14" s="25"/>
      <c r="R14" s="26"/>
      <c r="S14" s="11"/>
      <c r="T14" s="26"/>
      <c r="U14" s="11"/>
      <c r="V14" s="11"/>
      <c r="W14" s="21"/>
      <c r="X14" s="11"/>
      <c r="Y14" s="11"/>
      <c r="Z14" s="31"/>
      <c r="AB14" s="14">
        <f aca="true" t="shared" si="0" ref="AB14:AB42">SUM(C14:N14)</f>
        <v>0</v>
      </c>
      <c r="AC14" s="15" t="str">
        <f>IF(AB14=100,"ОК"," ")</f>
        <v> </v>
      </c>
    </row>
    <row r="15" spans="2:29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6"/>
      <c r="Q15" s="25"/>
      <c r="R15" s="26"/>
      <c r="S15" s="11"/>
      <c r="T15" s="26"/>
      <c r="U15" s="11"/>
      <c r="V15" s="11"/>
      <c r="W15" s="18"/>
      <c r="X15" s="11"/>
      <c r="Y15" s="11"/>
      <c r="Z15" s="31"/>
      <c r="AB15" s="14">
        <f t="shared" si="0"/>
        <v>0</v>
      </c>
      <c r="AC15" s="15" t="str">
        <f>IF(AB15=100,"ОК"," ")</f>
        <v> </v>
      </c>
    </row>
    <row r="16" spans="2:29" s="13" customFormat="1" ht="12.75">
      <c r="B16" s="9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6"/>
      <c r="Q16" s="25"/>
      <c r="R16" s="26"/>
      <c r="S16" s="11"/>
      <c r="T16" s="26"/>
      <c r="U16" s="11"/>
      <c r="V16" s="11"/>
      <c r="W16" s="20"/>
      <c r="X16" s="11"/>
      <c r="Y16" s="11"/>
      <c r="Z16" s="31"/>
      <c r="AB16" s="14">
        <f t="shared" si="0"/>
        <v>0</v>
      </c>
      <c r="AC16" s="15" t="str">
        <f>IF(AB16=100,"ОК"," ")</f>
        <v> </v>
      </c>
    </row>
    <row r="17" spans="2:29" s="13" customFormat="1" ht="12.75">
      <c r="B17" s="9">
        <v>5</v>
      </c>
      <c r="C17" s="17">
        <f>'[1]Лист1'!$B$131</f>
        <v>88.67</v>
      </c>
      <c r="D17" s="17">
        <f>'[1]Лист1'!$C$131</f>
        <v>5.154</v>
      </c>
      <c r="E17" s="17">
        <f>'[1]Лист1'!$D$131</f>
        <v>1.192</v>
      </c>
      <c r="F17" s="17">
        <f>'[1]Лист1'!$F$131</f>
        <v>0.144</v>
      </c>
      <c r="G17" s="17">
        <f>'[1]Лист1'!$E$131</f>
        <v>0.202</v>
      </c>
      <c r="H17" s="17">
        <f>'[1]Лист1'!$I$131</f>
        <v>0.005</v>
      </c>
      <c r="I17" s="17">
        <f>'[1]Лист1'!$H$131</f>
        <v>0.058</v>
      </c>
      <c r="J17" s="17">
        <f>'[1]Лист1'!$G$131</f>
        <v>0.041</v>
      </c>
      <c r="K17" s="17">
        <f>'[1]Лист1'!$J$131</f>
        <v>0.077</v>
      </c>
      <c r="L17" s="17">
        <f>'[1]Лист1'!$M$131</f>
        <v>0.006</v>
      </c>
      <c r="M17" s="17">
        <f>'[1]Лист1'!$K$131</f>
        <v>1.036</v>
      </c>
      <c r="N17" s="17">
        <f>'[1]Лист1'!$L$131</f>
        <v>3.415</v>
      </c>
      <c r="O17" s="17">
        <f>'[1]Лист1'!$M$135</f>
        <v>0.768</v>
      </c>
      <c r="P17" s="26">
        <f>'[1]Лист1'!$M$136</f>
        <v>34.38</v>
      </c>
      <c r="Q17" s="25">
        <f>'[1]Лист1'!$N$136</f>
        <v>8211</v>
      </c>
      <c r="R17" s="26">
        <f>'[1]Лист1'!$M$137</f>
        <v>38.08</v>
      </c>
      <c r="S17" s="11">
        <f>'[1]Лист1'!$N$137</f>
        <v>9093</v>
      </c>
      <c r="T17" s="26">
        <f>'[1]Лист1'!$M$139</f>
        <v>47.68</v>
      </c>
      <c r="U17" s="11">
        <v>-8.1</v>
      </c>
      <c r="V17" s="11">
        <v>-6.3</v>
      </c>
      <c r="W17" s="20"/>
      <c r="X17" s="11" t="s">
        <v>42</v>
      </c>
      <c r="Y17" s="11">
        <v>0.2</v>
      </c>
      <c r="Z17" s="31"/>
      <c r="AB17" s="14">
        <f t="shared" si="0"/>
        <v>100</v>
      </c>
      <c r="AC17" s="15" t="str">
        <f>IF(AB17=100,"ОК"," ")</f>
        <v>ОК</v>
      </c>
    </row>
    <row r="18" spans="2:29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26"/>
      <c r="Q18" s="25"/>
      <c r="R18" s="26"/>
      <c r="S18" s="11"/>
      <c r="T18" s="26"/>
      <c r="U18" s="11"/>
      <c r="V18" s="11"/>
      <c r="W18" s="20" t="s">
        <v>37</v>
      </c>
      <c r="X18" s="11"/>
      <c r="Y18" s="11"/>
      <c r="Z18" s="31"/>
      <c r="AB18" s="14">
        <f t="shared" si="0"/>
        <v>0</v>
      </c>
      <c r="AC18" s="15"/>
    </row>
    <row r="19" spans="2:29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6"/>
      <c r="Q19" s="25"/>
      <c r="R19" s="26"/>
      <c r="S19" s="11"/>
      <c r="T19" s="26"/>
      <c r="U19" s="11"/>
      <c r="V19" s="11"/>
      <c r="W19" s="20"/>
      <c r="X19" s="11"/>
      <c r="Y19" s="11"/>
      <c r="Z19" s="31"/>
      <c r="AB19" s="14">
        <f t="shared" si="0"/>
        <v>0</v>
      </c>
      <c r="AC19" s="15"/>
    </row>
    <row r="20" spans="2:29" s="13" customFormat="1" ht="12.75">
      <c r="B20" s="9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6"/>
      <c r="Q20" s="25"/>
      <c r="R20" s="26"/>
      <c r="S20" s="11"/>
      <c r="T20" s="26"/>
      <c r="U20" s="11"/>
      <c r="V20" s="11"/>
      <c r="W20" s="20"/>
      <c r="X20" s="11"/>
      <c r="Y20" s="11"/>
      <c r="Z20" s="31"/>
      <c r="AB20" s="14">
        <f t="shared" si="0"/>
        <v>0</v>
      </c>
      <c r="AC20" s="15" t="str">
        <f>IF(AB20=100,"ОК"," ")</f>
        <v> </v>
      </c>
    </row>
    <row r="21" spans="2:29" s="13" customFormat="1" ht="12.75">
      <c r="B21" s="9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6"/>
      <c r="Q21" s="25"/>
      <c r="R21" s="26"/>
      <c r="S21" s="11"/>
      <c r="T21" s="26"/>
      <c r="U21" s="11"/>
      <c r="V21" s="11"/>
      <c r="W21" s="18"/>
      <c r="X21" s="11"/>
      <c r="Y21" s="11"/>
      <c r="Z21" s="31"/>
      <c r="AB21" s="14">
        <f t="shared" si="0"/>
        <v>0</v>
      </c>
      <c r="AC21" s="15"/>
    </row>
    <row r="22" spans="2:29" s="13" customFormat="1" ht="12.75">
      <c r="B22" s="9">
        <v>10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26"/>
      <c r="Q22" s="25"/>
      <c r="R22" s="26"/>
      <c r="S22" s="11"/>
      <c r="T22" s="26"/>
      <c r="U22" s="11"/>
      <c r="V22" s="11"/>
      <c r="W22" s="20"/>
      <c r="X22" s="11"/>
      <c r="Y22" s="11"/>
      <c r="Z22" s="31"/>
      <c r="AB22" s="14">
        <f t="shared" si="0"/>
        <v>0</v>
      </c>
      <c r="AC22" s="15"/>
    </row>
    <row r="23" spans="2:29" s="13" customFormat="1" ht="12.75">
      <c r="B23" s="9">
        <v>11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26"/>
      <c r="Q23" s="25"/>
      <c r="R23" s="26"/>
      <c r="S23" s="11"/>
      <c r="T23" s="26"/>
      <c r="U23" s="11"/>
      <c r="V23" s="11"/>
      <c r="W23" s="18"/>
      <c r="X23" s="11"/>
      <c r="Y23" s="11"/>
      <c r="Z23" s="31"/>
      <c r="AB23" s="14">
        <f t="shared" si="0"/>
        <v>0</v>
      </c>
      <c r="AC23" s="15"/>
    </row>
    <row r="24" spans="2:29" s="13" customFormat="1" ht="12.75">
      <c r="B24" s="9">
        <v>12</v>
      </c>
      <c r="C24" s="17">
        <f>'[2]Лист1'!$B$131</f>
        <v>88.713</v>
      </c>
      <c r="D24" s="17">
        <f>'[2]Лист1'!$C$131</f>
        <v>5.122</v>
      </c>
      <c r="E24" s="17">
        <f>'[2]Лист1'!$D$131</f>
        <v>1.207</v>
      </c>
      <c r="F24" s="17">
        <f>'[2]Лист1'!$F$131</f>
        <v>0.144</v>
      </c>
      <c r="G24" s="17">
        <f>'[2]Лист1'!$E$131</f>
        <v>0.204</v>
      </c>
      <c r="H24" s="17">
        <f>'[2]Лист1'!$I$131</f>
        <v>0.006</v>
      </c>
      <c r="I24" s="17">
        <f>'[2]Лист1'!$H$131</f>
        <v>0.059</v>
      </c>
      <c r="J24" s="17">
        <f>'[2]Лист1'!$G$131</f>
        <v>0.042</v>
      </c>
      <c r="K24" s="17">
        <f>'[2]Лист1'!$J$131</f>
        <v>0.089</v>
      </c>
      <c r="L24" s="17">
        <f>'[2]Лист1'!$M$131</f>
        <v>0.007</v>
      </c>
      <c r="M24" s="17">
        <f>'[2]Лист1'!$K$131</f>
        <v>1.067</v>
      </c>
      <c r="N24" s="17">
        <f>'[2]Лист1'!$L$131</f>
        <v>3.34</v>
      </c>
      <c r="O24" s="17">
        <f>'[2]Лист1'!$M$135</f>
        <v>0.768</v>
      </c>
      <c r="P24" s="26">
        <f>'[2]Лист1'!$M$136</f>
        <v>34.41</v>
      </c>
      <c r="Q24" s="25">
        <f>'[2]Лист1'!$N$136</f>
        <v>8218</v>
      </c>
      <c r="R24" s="26">
        <f>'[2]Лист1'!$M$137</f>
        <v>38.11</v>
      </c>
      <c r="S24" s="11">
        <f>'[2]Лист1'!$N$137</f>
        <v>9101</v>
      </c>
      <c r="T24" s="26">
        <f>'[2]Лист1'!$M$139</f>
        <v>47.73</v>
      </c>
      <c r="U24" s="11">
        <v>-8.3</v>
      </c>
      <c r="V24" s="11">
        <v>-7.8</v>
      </c>
      <c r="W24" s="20"/>
      <c r="X24" s="11"/>
      <c r="Y24" s="11"/>
      <c r="Z24" s="31"/>
      <c r="AB24" s="14">
        <f t="shared" si="0"/>
        <v>99.99999999999999</v>
      </c>
      <c r="AC24" s="15"/>
    </row>
    <row r="25" spans="2:29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26"/>
      <c r="Q25" s="25"/>
      <c r="R25" s="26"/>
      <c r="S25" s="11"/>
      <c r="T25" s="26"/>
      <c r="U25" s="11"/>
      <c r="V25" s="11"/>
      <c r="W25" s="18"/>
      <c r="X25" s="11"/>
      <c r="Y25" s="11"/>
      <c r="Z25" s="31"/>
      <c r="AB25" s="14">
        <f t="shared" si="0"/>
        <v>0</v>
      </c>
      <c r="AC25" s="15"/>
    </row>
    <row r="26" spans="2:29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26"/>
      <c r="Q26" s="25"/>
      <c r="R26" s="26"/>
      <c r="S26" s="11"/>
      <c r="T26" s="26"/>
      <c r="U26" s="11"/>
      <c r="V26" s="11"/>
      <c r="W26" s="20"/>
      <c r="X26" s="11"/>
      <c r="Y26" s="11"/>
      <c r="Z26" s="31"/>
      <c r="AB26" s="14">
        <f t="shared" si="0"/>
        <v>0</v>
      </c>
      <c r="AC26" s="15"/>
    </row>
    <row r="27" spans="2:29" s="13" customFormat="1" ht="12.75">
      <c r="B27" s="9">
        <v>15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26"/>
      <c r="Q27" s="25"/>
      <c r="R27" s="26"/>
      <c r="S27" s="11"/>
      <c r="T27" s="26"/>
      <c r="U27" s="11"/>
      <c r="V27" s="11"/>
      <c r="W27" s="20"/>
      <c r="X27" s="11"/>
      <c r="Y27" s="11"/>
      <c r="Z27" s="31"/>
      <c r="AB27" s="14">
        <f t="shared" si="0"/>
        <v>0</v>
      </c>
      <c r="AC27" s="15" t="str">
        <f>IF(AB27=100,"ОК"," ")</f>
        <v> </v>
      </c>
    </row>
    <row r="28" spans="2:29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26"/>
      <c r="Q28" s="25"/>
      <c r="R28" s="26"/>
      <c r="S28" s="11"/>
      <c r="T28" s="26"/>
      <c r="U28" s="11"/>
      <c r="V28" s="11"/>
      <c r="W28" s="12"/>
      <c r="X28" s="11"/>
      <c r="Y28" s="11"/>
      <c r="Z28" s="31"/>
      <c r="AB28" s="14">
        <f t="shared" si="0"/>
        <v>0</v>
      </c>
      <c r="AC28" s="15" t="str">
        <f>IF(AB28=100,"ОК"," ")</f>
        <v> </v>
      </c>
    </row>
    <row r="29" spans="2:29" s="13" customFormat="1" ht="12.75">
      <c r="B29" s="16">
        <v>17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26"/>
      <c r="Q29" s="25"/>
      <c r="R29" s="26"/>
      <c r="S29" s="11"/>
      <c r="T29" s="26"/>
      <c r="U29" s="11"/>
      <c r="V29" s="11"/>
      <c r="W29" s="12"/>
      <c r="X29" s="11"/>
      <c r="Y29" s="11"/>
      <c r="Z29" s="31"/>
      <c r="AB29" s="14">
        <f t="shared" si="0"/>
        <v>0</v>
      </c>
      <c r="AC29" s="15" t="str">
        <f>IF(AB29=100,"ОК"," ")</f>
        <v> </v>
      </c>
    </row>
    <row r="30" spans="2:29" s="13" customFormat="1" ht="12.75">
      <c r="B30" s="16">
        <v>18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26"/>
      <c r="Q30" s="25"/>
      <c r="R30" s="26"/>
      <c r="S30" s="11"/>
      <c r="T30" s="26"/>
      <c r="U30" s="11"/>
      <c r="V30" s="11"/>
      <c r="W30" s="12"/>
      <c r="X30" s="11"/>
      <c r="Y30" s="11"/>
      <c r="Z30" s="31"/>
      <c r="AB30" s="14">
        <f t="shared" si="0"/>
        <v>0</v>
      </c>
      <c r="AC30" s="15"/>
    </row>
    <row r="31" spans="2:29" s="13" customFormat="1" ht="12.75">
      <c r="B31" s="16">
        <v>19</v>
      </c>
      <c r="C31" s="17">
        <f>'[3]Лист1'!$B$131</f>
        <v>88.709</v>
      </c>
      <c r="D31" s="17">
        <f>'[3]Лист1'!$C$131</f>
        <v>5.139</v>
      </c>
      <c r="E31" s="17">
        <f>'[3]Лист1'!$D$131</f>
        <v>1.229</v>
      </c>
      <c r="F31" s="17">
        <f>'[3]Лист1'!$F$131</f>
        <v>0.148</v>
      </c>
      <c r="G31" s="17">
        <f>'[3]Лист1'!$E$131</f>
        <v>0.21</v>
      </c>
      <c r="H31" s="17">
        <f>'[3]Лист1'!$I$131</f>
        <v>0.006</v>
      </c>
      <c r="I31" s="17">
        <f>'[3]Лист1'!$H$131</f>
        <v>0.061</v>
      </c>
      <c r="J31" s="17">
        <f>'[3]Лист1'!$G$131</f>
        <v>0.044</v>
      </c>
      <c r="K31" s="17">
        <f>'[3]Лист1'!$J$131</f>
        <v>0.082</v>
      </c>
      <c r="L31" s="17">
        <f>'[3]Лист1'!$M$131</f>
        <v>0.003</v>
      </c>
      <c r="M31" s="17">
        <f>'[3]Лист1'!$K$131</f>
        <v>0.946</v>
      </c>
      <c r="N31" s="17">
        <f>'[3]Лист1'!$L$131</f>
        <v>3.423</v>
      </c>
      <c r="O31" s="17">
        <f>'[3]Лист1'!$M$135</f>
        <v>0.769</v>
      </c>
      <c r="P31" s="26">
        <f>'[3]Лист1'!$M$136</f>
        <v>34.44</v>
      </c>
      <c r="Q31" s="25">
        <f>'[3]Лист1'!$N$136</f>
        <v>8227</v>
      </c>
      <c r="R31" s="26">
        <f>'[3]Лист1'!$M$137</f>
        <v>38.15</v>
      </c>
      <c r="S31" s="11">
        <f>'[3]Лист1'!$N$137</f>
        <v>9110</v>
      </c>
      <c r="T31" s="26">
        <f>'[3]Лист1'!$M$139</f>
        <v>47.75</v>
      </c>
      <c r="U31" s="11">
        <v>-12.9</v>
      </c>
      <c r="V31" s="11">
        <v>-12.5</v>
      </c>
      <c r="W31" s="12"/>
      <c r="X31" s="11"/>
      <c r="Y31" s="11"/>
      <c r="Z31" s="31"/>
      <c r="AB31" s="14">
        <f t="shared" si="0"/>
        <v>99.99999999999999</v>
      </c>
      <c r="AC31" s="15"/>
    </row>
    <row r="32" spans="2:29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26"/>
      <c r="Q32" s="17"/>
      <c r="R32" s="26"/>
      <c r="S32" s="11"/>
      <c r="T32" s="26"/>
      <c r="U32" s="11"/>
      <c r="V32" s="11"/>
      <c r="W32" s="20"/>
      <c r="X32" s="11"/>
      <c r="Y32" s="11"/>
      <c r="Z32" s="31"/>
      <c r="AB32" s="14">
        <f t="shared" si="0"/>
        <v>0</v>
      </c>
      <c r="AC32" s="15"/>
    </row>
    <row r="33" spans="2:29" s="13" customFormat="1" ht="12.75">
      <c r="B33" s="16">
        <v>21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26"/>
      <c r="Q33" s="17"/>
      <c r="R33" s="26"/>
      <c r="S33" s="11"/>
      <c r="T33" s="26"/>
      <c r="U33" s="11"/>
      <c r="V33" s="11"/>
      <c r="W33" s="20"/>
      <c r="X33" s="11"/>
      <c r="Y33" s="11"/>
      <c r="Z33" s="31"/>
      <c r="AB33" s="14">
        <f t="shared" si="0"/>
        <v>0</v>
      </c>
      <c r="AC33" s="15" t="str">
        <f>IF(AB33=100,"ОК"," ")</f>
        <v> </v>
      </c>
    </row>
    <row r="34" spans="2:29" s="13" customFormat="1" ht="12.75">
      <c r="B34" s="16">
        <v>22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26"/>
      <c r="Q34" s="25"/>
      <c r="R34" s="26"/>
      <c r="S34" s="11"/>
      <c r="T34" s="26"/>
      <c r="U34" s="11"/>
      <c r="V34" s="11"/>
      <c r="W34" s="18"/>
      <c r="X34" s="11"/>
      <c r="Y34" s="11"/>
      <c r="Z34" s="31"/>
      <c r="AB34" s="14">
        <f t="shared" si="0"/>
        <v>0</v>
      </c>
      <c r="AC34" s="15" t="str">
        <f>IF(AB34=100,"ОК"," ")</f>
        <v> </v>
      </c>
    </row>
    <row r="35" spans="2:29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26"/>
      <c r="Q35" s="17"/>
      <c r="R35" s="10"/>
      <c r="S35" s="11"/>
      <c r="T35" s="26"/>
      <c r="U35" s="11"/>
      <c r="V35" s="11"/>
      <c r="W35" s="20"/>
      <c r="X35" s="11"/>
      <c r="Y35" s="11"/>
      <c r="Z35" s="31"/>
      <c r="AB35" s="14">
        <f t="shared" si="0"/>
        <v>0</v>
      </c>
      <c r="AC35" s="15"/>
    </row>
    <row r="36" spans="2:29" s="13" customFormat="1" ht="12.75">
      <c r="B36" s="16">
        <v>24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6"/>
      <c r="Q36" s="17"/>
      <c r="R36" s="10"/>
      <c r="S36" s="11"/>
      <c r="T36" s="26"/>
      <c r="U36" s="11"/>
      <c r="V36" s="11"/>
      <c r="W36" s="18"/>
      <c r="X36" s="11"/>
      <c r="Y36" s="11"/>
      <c r="Z36" s="31"/>
      <c r="AB36" s="14">
        <f t="shared" si="0"/>
        <v>0</v>
      </c>
      <c r="AC36" s="15" t="str">
        <f>IF(AB36=100,"ОК"," ")</f>
        <v> </v>
      </c>
    </row>
    <row r="37" spans="2:29" s="13" customFormat="1" ht="12.75">
      <c r="B37" s="16">
        <v>25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6"/>
      <c r="Q37" s="17"/>
      <c r="R37" s="10"/>
      <c r="S37" s="11"/>
      <c r="T37" s="26"/>
      <c r="U37" s="11"/>
      <c r="V37" s="11"/>
      <c r="W37" s="20"/>
      <c r="X37" s="11"/>
      <c r="Y37" s="11"/>
      <c r="Z37" s="31"/>
      <c r="AB37" s="14">
        <f t="shared" si="0"/>
        <v>0</v>
      </c>
      <c r="AC37" s="15" t="str">
        <f>IF(AB37=100,"ОК"," ")</f>
        <v> </v>
      </c>
    </row>
    <row r="38" spans="2:29" s="13" customFormat="1" ht="12.75">
      <c r="B38" s="16">
        <v>26</v>
      </c>
      <c r="C38" s="17">
        <f>'[4]Лист1'!$B$131</f>
        <v>88.769</v>
      </c>
      <c r="D38" s="17">
        <f>'[4]Лист1'!$C$131</f>
        <v>5.131</v>
      </c>
      <c r="E38" s="17">
        <f>'[4]Лист1'!$D$131</f>
        <v>1.158</v>
      </c>
      <c r="F38" s="17">
        <f>'[4]Лист1'!$F$131</f>
        <v>0.141</v>
      </c>
      <c r="G38" s="17">
        <f>'[4]Лист1'!$E$131</f>
        <v>0.196</v>
      </c>
      <c r="H38" s="17">
        <f>'[4]Лист1'!$I$131</f>
        <v>0.006</v>
      </c>
      <c r="I38" s="17">
        <f>'[4]Лист1'!$H$131</f>
        <v>0.056</v>
      </c>
      <c r="J38" s="17">
        <f>'[4]Лист1'!$G$131</f>
        <v>0.038</v>
      </c>
      <c r="K38" s="17">
        <f>'[4]Лист1'!$J$131</f>
        <v>0.078</v>
      </c>
      <c r="L38" s="17">
        <f>'[4]Лист1'!$M$131</f>
        <v>0.003</v>
      </c>
      <c r="M38" s="17">
        <f>'[4]Лист1'!$K$131</f>
        <v>1.014</v>
      </c>
      <c r="N38" s="17">
        <f>'[4]Лист1'!$L$131</f>
        <v>3.41</v>
      </c>
      <c r="O38" s="17">
        <f>'[4]Лист1'!$M$135</f>
        <v>0.767</v>
      </c>
      <c r="P38" s="26">
        <f>'[4]Лист1'!$M$136</f>
        <v>34.35</v>
      </c>
      <c r="Q38" s="25">
        <f>'[4]Лист1'!$N$136</f>
        <v>8205</v>
      </c>
      <c r="R38" s="26">
        <f>'[4]Лист1'!$M$137</f>
        <v>38.05</v>
      </c>
      <c r="S38" s="11">
        <f>'[4]Лист1'!$N$137</f>
        <v>9087</v>
      </c>
      <c r="T38" s="26">
        <f>'[4]Лист1'!$M$139</f>
        <v>47.67</v>
      </c>
      <c r="U38" s="11">
        <v>-10.8</v>
      </c>
      <c r="V38" s="11">
        <v>-9.1</v>
      </c>
      <c r="W38" s="20"/>
      <c r="X38" s="11"/>
      <c r="Y38" s="11"/>
      <c r="Z38" s="31"/>
      <c r="AB38" s="14">
        <f t="shared" si="0"/>
        <v>100</v>
      </c>
      <c r="AC38" s="15" t="str">
        <f>IF(AB38=100,"ОК"," ")</f>
        <v>ОК</v>
      </c>
    </row>
    <row r="39" spans="2:29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26"/>
      <c r="Q39" s="17"/>
      <c r="R39" s="10"/>
      <c r="S39" s="11"/>
      <c r="T39" s="26"/>
      <c r="U39" s="11"/>
      <c r="V39" s="11"/>
      <c r="W39" s="20"/>
      <c r="X39" s="12"/>
      <c r="Y39" s="12"/>
      <c r="Z39" s="31"/>
      <c r="AB39" s="14">
        <f t="shared" si="0"/>
        <v>0</v>
      </c>
      <c r="AC39" s="15" t="str">
        <f>IF(AB39=100,"ОК"," ")</f>
        <v> </v>
      </c>
    </row>
    <row r="40" spans="2:29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6"/>
      <c r="Q40" s="17"/>
      <c r="R40" s="10"/>
      <c r="S40" s="11"/>
      <c r="T40" s="26"/>
      <c r="U40" s="11"/>
      <c r="V40" s="11"/>
      <c r="W40" s="20"/>
      <c r="X40" s="12"/>
      <c r="Y40" s="12"/>
      <c r="Z40" s="31"/>
      <c r="AB40" s="14">
        <f t="shared" si="0"/>
        <v>0</v>
      </c>
      <c r="AC40" s="15"/>
    </row>
    <row r="41" spans="2:29" s="13" customFormat="1" ht="12.75">
      <c r="B41" s="16">
        <v>29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26"/>
      <c r="Q41" s="25"/>
      <c r="R41" s="26"/>
      <c r="S41" s="11"/>
      <c r="T41" s="26"/>
      <c r="U41" s="11"/>
      <c r="V41" s="11"/>
      <c r="W41" s="18"/>
      <c r="X41" s="12"/>
      <c r="Y41" s="12"/>
      <c r="Z41" s="31"/>
      <c r="AB41" s="14">
        <f t="shared" si="0"/>
        <v>0</v>
      </c>
      <c r="AC41" s="15"/>
    </row>
    <row r="42" spans="2:29" s="13" customFormat="1" ht="12.75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26"/>
      <c r="Q42" s="17"/>
      <c r="R42" s="10"/>
      <c r="S42" s="11"/>
      <c r="T42" s="26"/>
      <c r="U42" s="11"/>
      <c r="V42" s="11"/>
      <c r="W42" s="20"/>
      <c r="X42" s="12"/>
      <c r="Y42" s="12"/>
      <c r="Z42" s="31"/>
      <c r="AB42" s="14">
        <f t="shared" si="0"/>
        <v>0</v>
      </c>
      <c r="AC42" s="15" t="str">
        <f>IF(AB42=100,"ОК"," ")</f>
        <v> </v>
      </c>
    </row>
    <row r="43" spans="2:29" s="13" customFormat="1" ht="12.75">
      <c r="B43" s="16">
        <v>31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26"/>
      <c r="Q43" s="17"/>
      <c r="R43" s="10"/>
      <c r="S43" s="11"/>
      <c r="T43" s="26"/>
      <c r="U43" s="11"/>
      <c r="V43" s="11"/>
      <c r="W43" s="20"/>
      <c r="X43" s="12"/>
      <c r="Y43" s="12"/>
      <c r="Z43" s="31"/>
      <c r="AB43" s="14">
        <f>SUM(C43:N43)</f>
        <v>0</v>
      </c>
      <c r="AC43" s="15" t="str">
        <f>IF(AB43=100,"ОК"," ")</f>
        <v> </v>
      </c>
    </row>
    <row r="44" spans="2:30" ht="12.75" customHeight="1">
      <c r="B44" s="28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34" t="s">
        <v>39</v>
      </c>
      <c r="T44" s="34"/>
      <c r="U44" s="34"/>
      <c r="V44" s="34"/>
      <c r="W44" s="34"/>
      <c r="X44" s="34"/>
      <c r="Y44" s="35"/>
      <c r="Z44" s="32">
        <v>5002.791</v>
      </c>
      <c r="AB44" s="5"/>
      <c r="AC44" s="6"/>
      <c r="AD44"/>
    </row>
    <row r="45" spans="3:25" ht="12.75"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27"/>
    </row>
    <row r="46" spans="3:25" ht="12.75"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19"/>
      <c r="R46" s="19"/>
      <c r="S46" s="19"/>
      <c r="T46" s="19"/>
      <c r="U46" s="19"/>
      <c r="V46" s="19"/>
      <c r="W46" s="19"/>
      <c r="X46" s="19"/>
      <c r="Y46" s="19"/>
    </row>
    <row r="47" spans="3:20" ht="12.75">
      <c r="C47" s="36" t="s">
        <v>40</v>
      </c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22"/>
      <c r="S47" s="37" t="s">
        <v>45</v>
      </c>
      <c r="T47" s="37"/>
    </row>
    <row r="48" spans="3:22" ht="12.75">
      <c r="C48" s="1" t="s">
        <v>32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30" t="s">
        <v>41</v>
      </c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37" t="str">
        <f>S47</f>
        <v> 30.09.2016  року</v>
      </c>
      <c r="T49" s="37"/>
    </row>
    <row r="50" spans="3:22" ht="12.75">
      <c r="C50" s="1" t="s">
        <v>33</v>
      </c>
      <c r="L50" s="2" t="s">
        <v>0</v>
      </c>
      <c r="N50" s="2" t="s">
        <v>1</v>
      </c>
      <c r="T50" s="2" t="s">
        <v>2</v>
      </c>
      <c r="U50" s="2"/>
      <c r="V50" s="2"/>
    </row>
    <row r="52" spans="3:26" ht="12.75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</sheetData>
  <sheetProtection/>
  <mergeCells count="36">
    <mergeCell ref="Z9:Z12"/>
    <mergeCell ref="O10:O12"/>
    <mergeCell ref="R10:R12"/>
    <mergeCell ref="W2:Z2"/>
    <mergeCell ref="B7:Z7"/>
    <mergeCell ref="B8:Z8"/>
    <mergeCell ref="D10:D12"/>
    <mergeCell ref="C10:C12"/>
    <mergeCell ref="N10:N12"/>
    <mergeCell ref="C6:AB6"/>
    <mergeCell ref="K10:K12"/>
    <mergeCell ref="L10:L12"/>
    <mergeCell ref="P10:P12"/>
    <mergeCell ref="C9:N9"/>
    <mergeCell ref="H10:H12"/>
    <mergeCell ref="W9:W12"/>
    <mergeCell ref="B9:B12"/>
    <mergeCell ref="Q10:Q12"/>
    <mergeCell ref="J10:J12"/>
    <mergeCell ref="O9:T9"/>
    <mergeCell ref="I10:I12"/>
    <mergeCell ref="M10:M12"/>
    <mergeCell ref="S10:S12"/>
    <mergeCell ref="T10:T12"/>
    <mergeCell ref="G10:G12"/>
    <mergeCell ref="E10:E12"/>
    <mergeCell ref="Y9:Y12"/>
    <mergeCell ref="S44:Y44"/>
    <mergeCell ref="C47:Q47"/>
    <mergeCell ref="S47:T47"/>
    <mergeCell ref="S49:T49"/>
    <mergeCell ref="C45:X45"/>
    <mergeCell ref="U9:U12"/>
    <mergeCell ref="V9:V12"/>
    <mergeCell ref="X9:X12"/>
    <mergeCell ref="F10:F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Басараб Александр Богданович</cp:lastModifiedBy>
  <cp:lastPrinted>2016-08-02T12:58:30Z</cp:lastPrinted>
  <dcterms:created xsi:type="dcterms:W3CDTF">2010-01-29T08:37:16Z</dcterms:created>
  <dcterms:modified xsi:type="dcterms:W3CDTF">2016-10-04T10:07:29Z</dcterms:modified>
  <cp:category/>
  <cp:version/>
  <cp:contentType/>
  <cp:contentStatus/>
</cp:coreProperties>
</file>