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<sst xmlns="http://schemas.openxmlformats.org/spreadsheetml/2006/main" count="77" uniqueCount="64">
  <si>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</si>
  <si>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</si>
  <si>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</si>
  <si>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</si>
  <si>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</si>
  <si>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</si>
  <si>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</si>
  <si>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</si>
  <si>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</si>
  <si>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</si>
  <si>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</si>
  <si>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</si>
  <si>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</si>
  <si>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</si>
  <si>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</si>
  <si>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</si>
  <si>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</si>
  <si>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</si>
  <si>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</si>
  <si>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</si>
  <si>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</si>
  <si>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</si>
  <si>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</si>
  <si>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</si>
  <si>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</si>
  <si>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</si>
  <si>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</si>
  <si>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</si>
  <si>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</si>
  <si>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</si>
  <si>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</si>
  <si>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</si>
  <si>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</si>
  <si>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</si>
  <si>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</si>
  <si>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</si>
  <si>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</si>
  <si>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</si>
  <si>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</si>
  <si>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</si>
  <si>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</si>
  <si>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</si>
  <si>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</si>
  <si>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</si>
  <si>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</si>
  <si>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</si>
  <si>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</si>
  <si>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</si>
  <si>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</si>
  <si>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Рубіжне </t>
    </r>
  </si>
  <si>
    <t xml:space="preserve">Начальник  Сєвєродонецького    ЛВУМГ  </t>
  </si>
  <si>
    <t>Головко Ю.О.</t>
  </si>
  <si>
    <t xml:space="preserve">Інженер ВХАЛ  </t>
  </si>
  <si>
    <t>ГРС Рубіжне город</t>
  </si>
  <si>
    <t xml:space="preserve"> ГРС Рубіжне завод</t>
  </si>
  <si>
    <r>
      <t xml:space="preserve">          переданого Сєвєродонецьким ЛВУМГ  та прийнятого ПАТ "Луганськгаз", по </t>
    </r>
    <r>
      <rPr>
        <b/>
        <sz val="11"/>
        <color indexed="10"/>
        <rFont val="Arial"/>
        <family val="2"/>
      </rPr>
      <t>ГРС Рубіжне нитка город та завод</t>
    </r>
  </si>
  <si>
    <t xml:space="preserve">Сєвєродонецьке ЛВУМГ </t>
  </si>
  <si>
    <t xml:space="preserve"> Ісаєв В.С.</t>
  </si>
  <si>
    <t xml:space="preserve">Ю.О.Головко </t>
  </si>
  <si>
    <t xml:space="preserve">М.О.Єрьоменко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</si>
  <si>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30.09.2016р.</t>
    </r>
  </si>
  <si>
    <t xml:space="preserve"> з газопроводу   Луганськ-Лисичанськ-Рубіжне  за період з   01.09.2016   по   30.09.2016  </t>
  </si>
  <si>
    <t>від</t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</si>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</sst>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/>
    </xf>
    <xf numFmtId="179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/>
    </xf>
    <xf numFmtId="0" fontId="2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178" fontId="0" fillId="34" borderId="0" xfId="0" applyNumberFormat="1" applyFill="1" applyAlignment="1">
      <alignment/>
    </xf>
    <xf numFmtId="2" fontId="2" fillId="34" borderId="1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F23">
      <selection activeCell="N46" sqref="N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4" t="s">
        <v>18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2:27" ht="18" customHeight="1"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55"/>
      <c r="AA7" s="55"/>
    </row>
    <row r="8" spans="2:27" ht="18" customHeight="1">
      <c r="B8" s="93" t="s">
        <v>60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4" t="s">
        <v>26</v>
      </c>
      <c r="C10" s="90" t="s">
        <v>17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0" t="s">
        <v>6</v>
      </c>
      <c r="P10" s="91"/>
      <c r="Q10" s="91"/>
      <c r="R10" s="91"/>
      <c r="S10" s="91"/>
      <c r="T10" s="91"/>
      <c r="U10" s="96" t="s">
        <v>22</v>
      </c>
      <c r="V10" s="84" t="s">
        <v>23</v>
      </c>
      <c r="W10" s="84" t="s">
        <v>35</v>
      </c>
      <c r="X10" s="84" t="s">
        <v>25</v>
      </c>
      <c r="Y10" s="84" t="s">
        <v>24</v>
      </c>
      <c r="Z10" s="3"/>
      <c r="AB10" s="6"/>
      <c r="AC10"/>
    </row>
    <row r="11" spans="2:29" ht="48.75" customHeight="1">
      <c r="B11" s="85"/>
      <c r="C11" s="99" t="s">
        <v>2</v>
      </c>
      <c r="D11" s="87" t="s">
        <v>3</v>
      </c>
      <c r="E11" s="87" t="s">
        <v>4</v>
      </c>
      <c r="F11" s="87" t="s">
        <v>5</v>
      </c>
      <c r="G11" s="87" t="s">
        <v>8</v>
      </c>
      <c r="H11" s="87" t="s">
        <v>9</v>
      </c>
      <c r="I11" s="87" t="s">
        <v>10</v>
      </c>
      <c r="J11" s="87" t="s">
        <v>11</v>
      </c>
      <c r="K11" s="87" t="s">
        <v>12</v>
      </c>
      <c r="L11" s="87" t="s">
        <v>13</v>
      </c>
      <c r="M11" s="84" t="s">
        <v>14</v>
      </c>
      <c r="N11" s="84" t="s">
        <v>15</v>
      </c>
      <c r="O11" s="84" t="s">
        <v>7</v>
      </c>
      <c r="P11" s="84" t="s">
        <v>19</v>
      </c>
      <c r="Q11" s="84" t="s">
        <v>33</v>
      </c>
      <c r="R11" s="84" t="s">
        <v>20</v>
      </c>
      <c r="S11" s="84" t="s">
        <v>34</v>
      </c>
      <c r="T11" s="84" t="s">
        <v>21</v>
      </c>
      <c r="U11" s="97"/>
      <c r="V11" s="85"/>
      <c r="W11" s="85"/>
      <c r="X11" s="85"/>
      <c r="Y11" s="85"/>
      <c r="Z11" s="3"/>
      <c r="AB11" s="6"/>
      <c r="AC11"/>
    </row>
    <row r="12" spans="2:29" ht="15.75" customHeight="1">
      <c r="B12" s="85"/>
      <c r="C12" s="99"/>
      <c r="D12" s="87"/>
      <c r="E12" s="87"/>
      <c r="F12" s="87"/>
      <c r="G12" s="87"/>
      <c r="H12" s="87"/>
      <c r="I12" s="87"/>
      <c r="J12" s="87"/>
      <c r="K12" s="87"/>
      <c r="L12" s="87"/>
      <c r="M12" s="85"/>
      <c r="N12" s="85"/>
      <c r="O12" s="85"/>
      <c r="P12" s="85"/>
      <c r="Q12" s="85"/>
      <c r="R12" s="85"/>
      <c r="S12" s="85"/>
      <c r="T12" s="85"/>
      <c r="U12" s="97"/>
      <c r="V12" s="85"/>
      <c r="W12" s="85"/>
      <c r="X12" s="85"/>
      <c r="Y12" s="85"/>
      <c r="Z12" s="3"/>
      <c r="AB12" s="6"/>
      <c r="AC12"/>
    </row>
    <row r="13" spans="2:29" ht="30" customHeight="1">
      <c r="B13" s="101"/>
      <c r="C13" s="99"/>
      <c r="D13" s="87"/>
      <c r="E13" s="87"/>
      <c r="F13" s="87"/>
      <c r="G13" s="87"/>
      <c r="H13" s="87"/>
      <c r="I13" s="87"/>
      <c r="J13" s="87"/>
      <c r="K13" s="87"/>
      <c r="L13" s="87"/>
      <c r="M13" s="86"/>
      <c r="N13" s="86"/>
      <c r="O13" s="86"/>
      <c r="P13" s="86"/>
      <c r="Q13" s="86"/>
      <c r="R13" s="86"/>
      <c r="S13" s="86"/>
      <c r="T13" s="86"/>
      <c r="U13" s="98"/>
      <c r="V13" s="86"/>
      <c r="W13" s="86"/>
      <c r="X13" s="86"/>
      <c r="Y13" s="86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>
        <v>0.7679</v>
      </c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0">SUM(C14:N14)</f>
        <v>0</v>
      </c>
      <c r="AB14" s="33" t="str">
        <f>IF(AA14=100,"ОК"," ")</f>
        <v> </v>
      </c>
      <c r="AC14"/>
    </row>
    <row r="15" spans="2:28" s="75" customFormat="1" ht="12.75">
      <c r="B15" s="56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>
        <v>0.7688</v>
      </c>
      <c r="P15" s="58"/>
      <c r="Q15" s="59"/>
      <c r="R15" s="58"/>
      <c r="S15" s="59"/>
      <c r="T15" s="58"/>
      <c r="U15" s="60"/>
      <c r="V15" s="60"/>
      <c r="W15" s="79"/>
      <c r="X15" s="80"/>
      <c r="Y15" s="80"/>
      <c r="AA15" s="76">
        <f>SUM(C15:N15)</f>
        <v>0</v>
      </c>
      <c r="AB15" s="77"/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4">
        <v>0.7684</v>
      </c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8" s="75" customFormat="1" ht="12.75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>
        <v>0.7689</v>
      </c>
      <c r="P17" s="58"/>
      <c r="Q17" s="59"/>
      <c r="R17" s="58"/>
      <c r="S17" s="59"/>
      <c r="T17" s="58"/>
      <c r="U17" s="81"/>
      <c r="V17" s="60"/>
      <c r="W17" s="79"/>
      <c r="X17" s="80"/>
      <c r="Y17" s="80"/>
      <c r="AA17" s="76">
        <f>SUM(C17:N17)</f>
        <v>0</v>
      </c>
      <c r="AB17" s="77"/>
    </row>
    <row r="18" spans="2:28" s="75" customFormat="1" ht="12.75" customHeight="1">
      <c r="B18" s="56">
        <v>5</v>
      </c>
      <c r="C18" s="57">
        <v>88.6094</v>
      </c>
      <c r="D18" s="57">
        <v>3.9467</v>
      </c>
      <c r="E18" s="57">
        <v>1.8609</v>
      </c>
      <c r="F18" s="57">
        <v>0.2035</v>
      </c>
      <c r="G18" s="57">
        <v>0.4629</v>
      </c>
      <c r="H18" s="57">
        <v>0.0078</v>
      </c>
      <c r="I18" s="57">
        <v>0.0956</v>
      </c>
      <c r="J18" s="57">
        <v>0.0905</v>
      </c>
      <c r="K18" s="57">
        <v>0.0737</v>
      </c>
      <c r="L18" s="57">
        <v>0.0104</v>
      </c>
      <c r="M18" s="57">
        <v>3.353</v>
      </c>
      <c r="N18" s="57">
        <v>1.2856</v>
      </c>
      <c r="O18" s="57">
        <v>0.7696</v>
      </c>
      <c r="P18" s="58">
        <v>34.69</v>
      </c>
      <c r="Q18" s="59">
        <v>8286</v>
      </c>
      <c r="R18" s="58">
        <v>38.38</v>
      </c>
      <c r="S18" s="59">
        <v>9167</v>
      </c>
      <c r="T18" s="58">
        <v>48.21</v>
      </c>
      <c r="U18" s="81"/>
      <c r="V18" s="60"/>
      <c r="W18" s="79"/>
      <c r="X18" s="80"/>
      <c r="Y18" s="80"/>
      <c r="AA18" s="76">
        <f>SUM(C18:N18)</f>
        <v>100.00000000000001</v>
      </c>
      <c r="AB18" s="77"/>
    </row>
    <row r="19" spans="2:29" ht="12.75">
      <c r="B19" s="17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5">
        <v>0.7696</v>
      </c>
      <c r="P19" s="46"/>
      <c r="Q19" s="47"/>
      <c r="R19" s="46"/>
      <c r="S19" s="47"/>
      <c r="T19" s="46"/>
      <c r="U19" s="48"/>
      <c r="V19" s="48"/>
      <c r="W19" s="45"/>
      <c r="X19" s="45"/>
      <c r="Y19" s="18"/>
      <c r="AA19" s="4">
        <f t="shared" si="0"/>
        <v>0</v>
      </c>
      <c r="AB19" s="33" t="str">
        <f aca="true" t="shared" si="1" ref="AB19:AB40">IF(AA19=100,"ОК"," ")</f>
        <v> </v>
      </c>
      <c r="AC19"/>
    </row>
    <row r="20" spans="2:28" s="75" customFormat="1" ht="12.75">
      <c r="B20" s="56">
        <v>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>
        <v>0.7695</v>
      </c>
      <c r="P20" s="58"/>
      <c r="Q20" s="59"/>
      <c r="R20" s="58"/>
      <c r="S20" s="59"/>
      <c r="T20" s="58"/>
      <c r="U20" s="60"/>
      <c r="V20" s="60"/>
      <c r="W20" s="79"/>
      <c r="X20" s="80"/>
      <c r="Y20" s="80"/>
      <c r="AA20" s="76">
        <f>SUM(C20:N20)</f>
        <v>0</v>
      </c>
      <c r="AB20" s="77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5">
        <v>0.7686</v>
      </c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5">
        <v>0.7693</v>
      </c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1"/>
        <v> </v>
      </c>
      <c r="AC22"/>
    </row>
    <row r="23" spans="2:28" s="75" customFormat="1" ht="12.75"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>
        <v>0.7679</v>
      </c>
      <c r="P23" s="58"/>
      <c r="Q23" s="59"/>
      <c r="R23" s="58"/>
      <c r="S23" s="59"/>
      <c r="T23" s="58"/>
      <c r="U23" s="60"/>
      <c r="V23" s="60"/>
      <c r="W23" s="61"/>
      <c r="X23" s="62"/>
      <c r="Y23" s="63"/>
      <c r="AA23" s="76">
        <f>SUM(C23:N23)</f>
        <v>0</v>
      </c>
      <c r="AB23" s="77"/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>
        <v>0.7686</v>
      </c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17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5">
        <v>0.7713</v>
      </c>
      <c r="P25" s="46"/>
      <c r="Q25" s="47"/>
      <c r="R25" s="46"/>
      <c r="S25" s="47"/>
      <c r="T25" s="46"/>
      <c r="U25" s="48"/>
      <c r="V25" s="48"/>
      <c r="W25" s="45"/>
      <c r="X25" s="45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5">
        <v>0.7635</v>
      </c>
      <c r="P26" s="46"/>
      <c r="Q26" s="47"/>
      <c r="R26" s="46"/>
      <c r="S26" s="47"/>
      <c r="T26" s="46"/>
      <c r="U26" s="81">
        <v>-7.2</v>
      </c>
      <c r="V26" s="81">
        <v>-6.5</v>
      </c>
      <c r="W26" s="79" t="s">
        <v>62</v>
      </c>
      <c r="X26" s="80">
        <v>0.007</v>
      </c>
      <c r="Y26" s="80">
        <v>0.0001</v>
      </c>
      <c r="AA26" s="4">
        <f t="shared" si="0"/>
        <v>0</v>
      </c>
      <c r="AB26" s="33" t="str">
        <f t="shared" si="1"/>
        <v> </v>
      </c>
      <c r="AC26"/>
    </row>
    <row r="27" spans="2:28" s="75" customFormat="1" ht="12.75" customHeight="1">
      <c r="B27" s="56">
        <v>14</v>
      </c>
      <c r="C27" s="57">
        <v>91.5756</v>
      </c>
      <c r="D27" s="57">
        <v>3.8883</v>
      </c>
      <c r="E27" s="57">
        <v>1.1009</v>
      </c>
      <c r="F27" s="57">
        <v>0.148</v>
      </c>
      <c r="G27" s="57">
        <v>0.2543</v>
      </c>
      <c r="H27" s="57">
        <v>0.0083</v>
      </c>
      <c r="I27" s="57">
        <v>0.0716</v>
      </c>
      <c r="J27" s="57">
        <v>0.0614</v>
      </c>
      <c r="K27" s="57">
        <v>0.1471</v>
      </c>
      <c r="L27" s="57">
        <v>0.0089</v>
      </c>
      <c r="M27" s="57">
        <v>2.0048</v>
      </c>
      <c r="N27" s="57">
        <v>0.7308</v>
      </c>
      <c r="O27" s="57">
        <v>0.7388</v>
      </c>
      <c r="P27" s="58">
        <v>34.75</v>
      </c>
      <c r="Q27" s="59">
        <v>8300</v>
      </c>
      <c r="R27" s="58">
        <v>38.47</v>
      </c>
      <c r="S27" s="59">
        <v>9189</v>
      </c>
      <c r="T27" s="58">
        <v>49.18</v>
      </c>
      <c r="U27" s="60"/>
      <c r="V27" s="60"/>
      <c r="W27" s="79"/>
      <c r="X27" s="80"/>
      <c r="Y27" s="80"/>
      <c r="AA27" s="82">
        <f>SUM(C27:N27)</f>
        <v>100</v>
      </c>
      <c r="AB27" s="77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5">
        <v>0.7529</v>
      </c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1"/>
        <v> </v>
      </c>
      <c r="AC28"/>
    </row>
    <row r="29" spans="2:28" s="75" customFormat="1" ht="12.75">
      <c r="B29" s="56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>
        <v>0.7674</v>
      </c>
      <c r="P29" s="58"/>
      <c r="Q29" s="59"/>
      <c r="R29" s="58"/>
      <c r="S29" s="59"/>
      <c r="T29" s="58"/>
      <c r="U29" s="81"/>
      <c r="V29" s="60"/>
      <c r="W29" s="79"/>
      <c r="X29" s="80"/>
      <c r="Y29" s="80"/>
      <c r="AA29" s="76">
        <f>SUM(C29:N29)</f>
        <v>0</v>
      </c>
      <c r="AB29" s="77"/>
    </row>
    <row r="30" spans="2:28" s="75" customFormat="1" ht="12.75">
      <c r="B30" s="56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>
        <v>0.7683</v>
      </c>
      <c r="P30" s="58"/>
      <c r="Q30" s="59"/>
      <c r="R30" s="58"/>
      <c r="S30" s="59"/>
      <c r="T30" s="58"/>
      <c r="U30" s="60"/>
      <c r="V30" s="60"/>
      <c r="W30" s="61"/>
      <c r="X30" s="62"/>
      <c r="Y30" s="63"/>
      <c r="AA30" s="76">
        <f>SUM(C30:N30)</f>
        <v>0</v>
      </c>
      <c r="AB30" s="77"/>
    </row>
    <row r="31" spans="2:28" s="75" customFormat="1" ht="12.75">
      <c r="B31" s="56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>
        <v>0.7676</v>
      </c>
      <c r="P31" s="58"/>
      <c r="Q31" s="59"/>
      <c r="R31" s="58"/>
      <c r="S31" s="59"/>
      <c r="T31" s="58"/>
      <c r="U31" s="60"/>
      <c r="V31" s="60"/>
      <c r="W31" s="79"/>
      <c r="X31" s="80"/>
      <c r="Y31" s="80"/>
      <c r="AA31" s="76">
        <f>SUM(C31:N31)</f>
        <v>0</v>
      </c>
      <c r="AB31" s="77"/>
    </row>
    <row r="32" spans="2:28" s="75" customFormat="1" ht="12.75" customHeight="1">
      <c r="B32" s="56">
        <v>19</v>
      </c>
      <c r="C32" s="57">
        <v>88.5309</v>
      </c>
      <c r="D32" s="57">
        <v>3.9712</v>
      </c>
      <c r="E32" s="57">
        <v>1.8775</v>
      </c>
      <c r="F32" s="57">
        <v>0.2112</v>
      </c>
      <c r="G32" s="57">
        <v>0.4919</v>
      </c>
      <c r="H32" s="57">
        <v>0.0082</v>
      </c>
      <c r="I32" s="57">
        <v>0.0918</v>
      </c>
      <c r="J32" s="57">
        <v>0.0838</v>
      </c>
      <c r="K32" s="57">
        <v>0.0844</v>
      </c>
      <c r="L32" s="57">
        <v>0.0118</v>
      </c>
      <c r="M32" s="57">
        <v>3.378</v>
      </c>
      <c r="N32" s="57">
        <v>1.2593</v>
      </c>
      <c r="O32" s="57">
        <v>0.7697</v>
      </c>
      <c r="P32" s="83">
        <v>34.73</v>
      </c>
      <c r="Q32" s="59">
        <v>8296</v>
      </c>
      <c r="R32" s="58">
        <v>38.43</v>
      </c>
      <c r="S32" s="59">
        <v>9179</v>
      </c>
      <c r="T32" s="58">
        <v>48.25</v>
      </c>
      <c r="U32" s="60">
        <v>-6.8</v>
      </c>
      <c r="V32" s="60">
        <v>-3.1</v>
      </c>
      <c r="W32" s="79"/>
      <c r="X32" s="80"/>
      <c r="Y32" s="80"/>
      <c r="AA32" s="82">
        <f>SUM(C32:N32)</f>
        <v>100</v>
      </c>
      <c r="AB32" s="77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5">
        <v>0.7707</v>
      </c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5">
        <v>0.7714</v>
      </c>
      <c r="P34" s="46"/>
      <c r="Q34" s="47"/>
      <c r="R34" s="46"/>
      <c r="S34" s="47"/>
      <c r="T34" s="46"/>
      <c r="U34" s="48"/>
      <c r="V34" s="48"/>
      <c r="W34" s="45"/>
      <c r="X34" s="45"/>
      <c r="Y34" s="18"/>
      <c r="AA34" s="4">
        <f t="shared" si="0"/>
        <v>0</v>
      </c>
      <c r="AB34" s="33" t="str">
        <f t="shared" si="1"/>
        <v> </v>
      </c>
      <c r="AC34"/>
    </row>
    <row r="35" spans="2:28" s="75" customFormat="1" ht="12.75">
      <c r="B35" s="56">
        <v>22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>
        <v>0.7707</v>
      </c>
      <c r="P35" s="58"/>
      <c r="Q35" s="59"/>
      <c r="R35" s="58"/>
      <c r="S35" s="59"/>
      <c r="T35" s="58"/>
      <c r="U35" s="60"/>
      <c r="V35" s="60"/>
      <c r="W35" s="79"/>
      <c r="X35" s="80"/>
      <c r="Y35" s="80"/>
      <c r="AA35" s="76">
        <f>SUM(C35:N35)</f>
        <v>0</v>
      </c>
      <c r="AB35" s="77"/>
    </row>
    <row r="36" spans="2:28" s="75" customFormat="1" ht="12.75">
      <c r="B36" s="56"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>
        <v>0.7706</v>
      </c>
      <c r="P36" s="58"/>
      <c r="Q36" s="59"/>
      <c r="R36" s="58"/>
      <c r="S36" s="59"/>
      <c r="T36" s="58"/>
      <c r="U36" s="60"/>
      <c r="V36" s="60"/>
      <c r="W36" s="62"/>
      <c r="X36" s="62"/>
      <c r="Y36" s="63"/>
      <c r="AA36" s="76">
        <f>SUM(C36:N36)</f>
        <v>0</v>
      </c>
      <c r="AB36" s="77"/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5">
        <v>0.7708</v>
      </c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1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5">
        <v>0.7706</v>
      </c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1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5">
        <v>0.7706</v>
      </c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1"/>
        <v> </v>
      </c>
      <c r="AC39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5">
        <v>0.7744</v>
      </c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3" t="str">
        <f t="shared" si="1"/>
        <v> </v>
      </c>
      <c r="AC40"/>
    </row>
    <row r="41" spans="2:28" s="75" customFormat="1" ht="12.75" customHeight="1">
      <c r="B41" s="56">
        <v>28</v>
      </c>
      <c r="C41" s="57">
        <v>87.859</v>
      </c>
      <c r="D41" s="57">
        <v>3.2899</v>
      </c>
      <c r="E41" s="57">
        <v>1.5754</v>
      </c>
      <c r="F41" s="57">
        <v>0.2168</v>
      </c>
      <c r="G41" s="57">
        <v>0.4361</v>
      </c>
      <c r="H41" s="57">
        <v>0.006</v>
      </c>
      <c r="I41" s="57">
        <v>0.1357</v>
      </c>
      <c r="J41" s="57">
        <v>0.1105</v>
      </c>
      <c r="K41" s="57">
        <v>0.1846</v>
      </c>
      <c r="L41" s="57">
        <v>0.0111</v>
      </c>
      <c r="M41" s="57">
        <v>3.7605</v>
      </c>
      <c r="N41" s="57">
        <v>2.4144</v>
      </c>
      <c r="O41" s="57">
        <v>0.7757</v>
      </c>
      <c r="P41" s="83">
        <v>34.05</v>
      </c>
      <c r="Q41" s="59">
        <v>8132</v>
      </c>
      <c r="R41" s="58">
        <v>37.68</v>
      </c>
      <c r="S41" s="59">
        <v>8999</v>
      </c>
      <c r="T41" s="58">
        <v>46.94</v>
      </c>
      <c r="U41" s="60"/>
      <c r="V41" s="60"/>
      <c r="W41" s="79"/>
      <c r="X41" s="80"/>
      <c r="Y41" s="80"/>
      <c r="AA41" s="82">
        <f>SUM(C41:N41)</f>
        <v>100</v>
      </c>
      <c r="AB41" s="77"/>
    </row>
    <row r="42" spans="2:28" s="75" customFormat="1" ht="12.75">
      <c r="B42" s="56">
        <v>29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>
        <v>0.7707</v>
      </c>
      <c r="P42" s="58"/>
      <c r="Q42" s="59"/>
      <c r="R42" s="58"/>
      <c r="S42" s="59"/>
      <c r="T42" s="58"/>
      <c r="U42" s="60"/>
      <c r="V42" s="60"/>
      <c r="W42" s="62"/>
      <c r="X42" s="62"/>
      <c r="Y42" s="63"/>
      <c r="AA42" s="76">
        <f>SUM(C42:N42)</f>
        <v>0</v>
      </c>
      <c r="AB42" s="77"/>
    </row>
    <row r="43" spans="2:28" s="75" customFormat="1" ht="12.75" customHeight="1">
      <c r="B43" s="56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>
        <v>0.7711</v>
      </c>
      <c r="P43" s="58"/>
      <c r="Q43" s="59"/>
      <c r="R43" s="58"/>
      <c r="S43" s="59"/>
      <c r="T43" s="58"/>
      <c r="U43" s="60"/>
      <c r="V43" s="60"/>
      <c r="W43" s="62"/>
      <c r="X43" s="62"/>
      <c r="Y43" s="63"/>
      <c r="AA43" s="76">
        <f>SUM(C43:N43)</f>
        <v>0</v>
      </c>
      <c r="AB43" s="77"/>
    </row>
    <row r="44" spans="2:29" ht="12.7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5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6.5" customHeight="1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67"/>
      <c r="N46" s="13"/>
      <c r="O46" s="13"/>
      <c r="P46" s="13" t="s">
        <v>58</v>
      </c>
      <c r="Q46" s="13"/>
      <c r="R46" s="13"/>
      <c r="S46" s="13"/>
      <c r="T46" s="66"/>
      <c r="U46" s="67"/>
      <c r="V46" s="67"/>
      <c r="W46" s="88">
        <v>42643</v>
      </c>
      <c r="X46" s="89"/>
      <c r="Y46" s="68"/>
      <c r="AC46" s="69"/>
    </row>
    <row r="47" spans="4:29" s="1" customFormat="1" ht="12.75">
      <c r="D47" s="1" t="s">
        <v>27</v>
      </c>
      <c r="M47" s="2" t="s">
        <v>0</v>
      </c>
      <c r="O47" s="2"/>
      <c r="P47" s="70" t="s">
        <v>29</v>
      </c>
      <c r="Q47" s="70"/>
      <c r="T47" s="2"/>
      <c r="U47" s="2"/>
      <c r="W47" s="2"/>
      <c r="X47" s="2" t="s">
        <v>16</v>
      </c>
      <c r="AC47" s="69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67"/>
      <c r="N48" s="13"/>
      <c r="O48" s="13" t="s">
        <v>1</v>
      </c>
      <c r="P48" s="13" t="s">
        <v>59</v>
      </c>
      <c r="Q48" s="13"/>
      <c r="R48" s="13"/>
      <c r="S48" s="13"/>
      <c r="T48" s="13"/>
      <c r="U48" s="67"/>
      <c r="V48" s="67"/>
      <c r="W48" s="88">
        <v>42643</v>
      </c>
      <c r="X48" s="89"/>
      <c r="Y48" s="13"/>
      <c r="AC48" s="69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U49" s="2"/>
      <c r="W49" s="2"/>
      <c r="X49" s="1" t="s">
        <v>16</v>
      </c>
      <c r="AC49" s="69"/>
    </row>
    <row r="53" spans="3:10" ht="12.75">
      <c r="C53" s="50"/>
      <c r="D53" s="39" t="s">
        <v>43</v>
      </c>
      <c r="E53" s="39"/>
      <c r="F53" s="39"/>
      <c r="G53" s="39"/>
      <c r="H53" s="39"/>
      <c r="I53" s="39"/>
      <c r="J53" s="39"/>
    </row>
  </sheetData>
  <sheetProtection/>
  <mergeCells count="31">
    <mergeCell ref="B7:Y7"/>
    <mergeCell ref="B10:B13"/>
    <mergeCell ref="F11:F13"/>
    <mergeCell ref="I11:I13"/>
    <mergeCell ref="H11:H13"/>
    <mergeCell ref="R11:R13"/>
    <mergeCell ref="C6:AA6"/>
    <mergeCell ref="Y10:Y13"/>
    <mergeCell ref="U10:U13"/>
    <mergeCell ref="D11:D13"/>
    <mergeCell ref="G11:G13"/>
    <mergeCell ref="J11:J13"/>
    <mergeCell ref="K11:K13"/>
    <mergeCell ref="C11:C13"/>
    <mergeCell ref="P11:P13"/>
    <mergeCell ref="W10:W13"/>
    <mergeCell ref="C10:N10"/>
    <mergeCell ref="T11:T13"/>
    <mergeCell ref="O10:T10"/>
    <mergeCell ref="V10:V13"/>
    <mergeCell ref="W46:X46"/>
    <mergeCell ref="B8:Y8"/>
    <mergeCell ref="O11:O13"/>
    <mergeCell ref="S11:S13"/>
    <mergeCell ref="X10:X13"/>
    <mergeCell ref="M11:M13"/>
    <mergeCell ref="Q11:Q13"/>
    <mergeCell ref="L11:L13"/>
    <mergeCell ref="E11:E13"/>
    <mergeCell ref="N11:N13"/>
    <mergeCell ref="W48:X48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90" zoomScaleNormal="90" zoomScaleSheetLayoutView="73" workbookViewId="0" topLeftCell="B24">
      <selection activeCell="V45" sqref="V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56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02" t="s">
        <v>36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22"/>
    </row>
    <row r="6" spans="2:25" ht="18" customHeight="1">
      <c r="B6" s="103" t="s">
        <v>55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4"/>
    </row>
    <row r="7" spans="2:25" ht="18" customHeight="1">
      <c r="B7" s="103" t="s">
        <v>61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23"/>
    </row>
    <row r="8" spans="2:25" ht="18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4" t="s">
        <v>26</v>
      </c>
      <c r="C10" s="90" t="s">
        <v>40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111" t="s">
        <v>41</v>
      </c>
      <c r="X10" s="112" t="s">
        <v>44</v>
      </c>
      <c r="Y10" s="26"/>
      <c r="Z10"/>
    </row>
    <row r="11" spans="2:26" ht="48.75" customHeight="1">
      <c r="B11" s="85"/>
      <c r="C11" s="99" t="s">
        <v>53</v>
      </c>
      <c r="D11" s="87" t="s">
        <v>54</v>
      </c>
      <c r="E11" s="87"/>
      <c r="F11" s="87"/>
      <c r="G11" s="87"/>
      <c r="H11" s="87"/>
      <c r="I11" s="87"/>
      <c r="J11" s="87"/>
      <c r="K11" s="87"/>
      <c r="L11" s="87"/>
      <c r="M11" s="84"/>
      <c r="N11" s="84"/>
      <c r="O11" s="84"/>
      <c r="P11" s="84"/>
      <c r="Q11" s="84"/>
      <c r="R11" s="84"/>
      <c r="S11" s="84"/>
      <c r="T11" s="84"/>
      <c r="U11" s="84"/>
      <c r="V11" s="105"/>
      <c r="W11" s="111"/>
      <c r="X11" s="113"/>
      <c r="Y11" s="26"/>
      <c r="Z11"/>
    </row>
    <row r="12" spans="2:26" ht="15.75" customHeight="1">
      <c r="B12" s="85"/>
      <c r="C12" s="99"/>
      <c r="D12" s="87"/>
      <c r="E12" s="87"/>
      <c r="F12" s="87"/>
      <c r="G12" s="87"/>
      <c r="H12" s="87"/>
      <c r="I12" s="87"/>
      <c r="J12" s="87"/>
      <c r="K12" s="87"/>
      <c r="L12" s="87"/>
      <c r="M12" s="85"/>
      <c r="N12" s="85"/>
      <c r="O12" s="85"/>
      <c r="P12" s="85"/>
      <c r="Q12" s="85"/>
      <c r="R12" s="85"/>
      <c r="S12" s="85"/>
      <c r="T12" s="85"/>
      <c r="U12" s="85"/>
      <c r="V12" s="106"/>
      <c r="W12" s="111"/>
      <c r="X12" s="113"/>
      <c r="Y12" s="26"/>
      <c r="Z12"/>
    </row>
    <row r="13" spans="2:26" ht="30" customHeight="1">
      <c r="B13" s="101"/>
      <c r="C13" s="99"/>
      <c r="D13" s="87"/>
      <c r="E13" s="87"/>
      <c r="F13" s="87"/>
      <c r="G13" s="87"/>
      <c r="H13" s="87"/>
      <c r="I13" s="87"/>
      <c r="J13" s="87"/>
      <c r="K13" s="87"/>
      <c r="L13" s="87"/>
      <c r="M13" s="86"/>
      <c r="N13" s="86"/>
      <c r="O13" s="86"/>
      <c r="P13" s="86"/>
      <c r="Q13" s="86"/>
      <c r="R13" s="86"/>
      <c r="S13" s="86"/>
      <c r="T13" s="86"/>
      <c r="U13" s="86"/>
      <c r="V13" s="107"/>
      <c r="W13" s="111"/>
      <c r="X13" s="114"/>
      <c r="Y13" s="26"/>
      <c r="Z13"/>
    </row>
    <row r="14" spans="2:27" ht="15.75" customHeight="1">
      <c r="B14" s="17">
        <v>1</v>
      </c>
      <c r="C14" s="72">
        <v>19122.4</v>
      </c>
      <c r="D14" s="72">
        <v>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6">
        <f>SUM(C14:V14)</f>
        <v>19122.4</v>
      </c>
      <c r="X14" s="52">
        <v>34.92</v>
      </c>
      <c r="Y14" s="27"/>
      <c r="Z14" s="109" t="s">
        <v>45</v>
      </c>
      <c r="AA14" s="109"/>
    </row>
    <row r="15" spans="2:27" ht="15.75">
      <c r="B15" s="17">
        <v>2</v>
      </c>
      <c r="C15" s="72">
        <v>18254.67</v>
      </c>
      <c r="D15" s="72"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6">
        <f aca="true" t="shared" si="0" ref="W15:W43">SUM(C15:V15)</f>
        <v>18254.67</v>
      </c>
      <c r="X15" s="34">
        <f>IF(Паспорт!P15&gt;0,Паспорт!P15,X14)</f>
        <v>34.92</v>
      </c>
      <c r="Y15" s="27"/>
      <c r="Z15" s="109"/>
      <c r="AA15" s="109"/>
    </row>
    <row r="16" spans="2:27" ht="15.75">
      <c r="B16" s="17">
        <v>3</v>
      </c>
      <c r="C16" s="72">
        <v>20081.98</v>
      </c>
      <c r="D16" s="72">
        <v>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6">
        <f t="shared" si="0"/>
        <v>20081.98</v>
      </c>
      <c r="X16" s="34">
        <f>IF(Паспорт!P16&gt;0,Паспорт!P16,X15)</f>
        <v>34.92</v>
      </c>
      <c r="Y16" s="27"/>
      <c r="Z16" s="109"/>
      <c r="AA16" s="109"/>
    </row>
    <row r="17" spans="2:27" ht="15.75">
      <c r="B17" s="17">
        <v>4</v>
      </c>
      <c r="C17" s="72">
        <v>20758.51</v>
      </c>
      <c r="D17" s="72"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6">
        <f t="shared" si="0"/>
        <v>20758.51</v>
      </c>
      <c r="X17" s="34">
        <f>IF(Паспорт!P17&gt;0,Паспорт!P17,X16)</f>
        <v>34.92</v>
      </c>
      <c r="Y17" s="27"/>
      <c r="Z17" s="109"/>
      <c r="AA17" s="109"/>
    </row>
    <row r="18" spans="2:27" ht="15.75">
      <c r="B18" s="17">
        <v>5</v>
      </c>
      <c r="C18" s="72">
        <v>18116.35</v>
      </c>
      <c r="D18" s="72">
        <v>832.14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>
        <f t="shared" si="0"/>
        <v>18948.489999999998</v>
      </c>
      <c r="X18" s="34">
        <f>IF(Паспорт!P18&gt;0,Паспорт!P18,X17)</f>
        <v>34.69</v>
      </c>
      <c r="Y18" s="27"/>
      <c r="Z18" s="109"/>
      <c r="AA18" s="109"/>
    </row>
    <row r="19" spans="2:27" ht="15.75" customHeight="1">
      <c r="B19" s="17">
        <v>6</v>
      </c>
      <c r="C19" s="72">
        <v>20002.29</v>
      </c>
      <c r="D19" s="72">
        <v>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6">
        <f t="shared" si="0"/>
        <v>20002.29</v>
      </c>
      <c r="X19" s="34">
        <f>IF(Паспорт!P19&gt;0,Паспорт!P19,X18)</f>
        <v>34.69</v>
      </c>
      <c r="Y19" s="27"/>
      <c r="Z19" s="109"/>
      <c r="AA19" s="109"/>
    </row>
    <row r="20" spans="2:27" ht="15.75">
      <c r="B20" s="17">
        <v>7</v>
      </c>
      <c r="C20" s="72">
        <v>19996.21</v>
      </c>
      <c r="D20" s="72">
        <v>529.26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6">
        <f t="shared" si="0"/>
        <v>20525.469999999998</v>
      </c>
      <c r="X20" s="34">
        <f>IF(Паспорт!P20&gt;0,Паспорт!P20,X19)</f>
        <v>34.69</v>
      </c>
      <c r="Y20" s="27"/>
      <c r="Z20" s="109"/>
      <c r="AA20" s="109"/>
    </row>
    <row r="21" spans="2:27" ht="15.75">
      <c r="B21" s="17">
        <v>8</v>
      </c>
      <c r="C21" s="72">
        <v>19132.04</v>
      </c>
      <c r="D21" s="72"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6">
        <f t="shared" si="0"/>
        <v>19132.04</v>
      </c>
      <c r="X21" s="34">
        <f>IF(Паспорт!P21&gt;0,Паспорт!P21,X20)</f>
        <v>34.69</v>
      </c>
      <c r="Y21" s="27"/>
      <c r="Z21" s="109"/>
      <c r="AA21" s="109"/>
    </row>
    <row r="22" spans="2:26" ht="15" customHeight="1">
      <c r="B22" s="17">
        <v>9</v>
      </c>
      <c r="C22" s="72">
        <v>19934.46</v>
      </c>
      <c r="D22" s="72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6">
        <f t="shared" si="0"/>
        <v>19934.46</v>
      </c>
      <c r="X22" s="34">
        <f>IF(Паспорт!P22&gt;0,Паспорт!P22,X21)</f>
        <v>34.69</v>
      </c>
      <c r="Y22" s="27"/>
      <c r="Z22" s="32"/>
    </row>
    <row r="23" spans="2:26" ht="15.75">
      <c r="B23" s="17">
        <v>10</v>
      </c>
      <c r="C23" s="72">
        <v>19328.79</v>
      </c>
      <c r="D23" s="72">
        <v>607.82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6">
        <f t="shared" si="0"/>
        <v>19936.61</v>
      </c>
      <c r="X23" s="34">
        <f>IF(Паспорт!P23&gt;0,Паспорт!P23,X22)</f>
        <v>34.69</v>
      </c>
      <c r="Y23" s="27"/>
      <c r="Z23" s="32"/>
    </row>
    <row r="24" spans="2:26" ht="15.75">
      <c r="B24" s="17">
        <v>11</v>
      </c>
      <c r="C24" s="72">
        <v>19414.83</v>
      </c>
      <c r="D24" s="72">
        <v>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6">
        <f t="shared" si="0"/>
        <v>19414.83</v>
      </c>
      <c r="X24" s="34">
        <f>IF(Паспорт!P24&gt;0,Паспорт!P24,X23)</f>
        <v>34.69</v>
      </c>
      <c r="Y24" s="27"/>
      <c r="Z24" s="32"/>
    </row>
    <row r="25" spans="2:26" ht="15.75">
      <c r="B25" s="17">
        <v>12</v>
      </c>
      <c r="C25" s="72">
        <v>21925.34</v>
      </c>
      <c r="D25" s="72"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6">
        <f t="shared" si="0"/>
        <v>21925.34</v>
      </c>
      <c r="X25" s="34">
        <f>IF(Паспорт!P25&gt;0,Паспорт!P25,X24)</f>
        <v>34.69</v>
      </c>
      <c r="Y25" s="27"/>
      <c r="Z25" s="32"/>
    </row>
    <row r="26" spans="2:26" ht="15.75">
      <c r="B26" s="17">
        <v>13</v>
      </c>
      <c r="C26" s="72">
        <v>20248.99</v>
      </c>
      <c r="D26" s="72"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6">
        <f t="shared" si="0"/>
        <v>20248.99</v>
      </c>
      <c r="X26" s="34">
        <f>IF(Паспорт!P26&gt;0,Паспорт!P26,X25)</f>
        <v>34.69</v>
      </c>
      <c r="Y26" s="27"/>
      <c r="Z26" s="32"/>
    </row>
    <row r="27" spans="2:26" ht="15.75">
      <c r="B27" s="17">
        <v>14</v>
      </c>
      <c r="C27" s="72">
        <v>22538.78</v>
      </c>
      <c r="D27" s="72">
        <v>847.57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6">
        <f t="shared" si="0"/>
        <v>23386.35</v>
      </c>
      <c r="X27" s="34">
        <f>IF(Паспорт!P27&gt;0,Паспорт!P27,X26)</f>
        <v>34.75</v>
      </c>
      <c r="Y27" s="27"/>
      <c r="Z27" s="32"/>
    </row>
    <row r="28" spans="2:26" ht="15.75">
      <c r="B28" s="17">
        <v>15</v>
      </c>
      <c r="C28" s="72">
        <v>22934.79</v>
      </c>
      <c r="D28" s="72">
        <v>983.16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6">
        <f t="shared" si="0"/>
        <v>23917.95</v>
      </c>
      <c r="X28" s="34">
        <f>IF(Паспорт!P28&gt;0,Паспорт!P28,X27)</f>
        <v>34.75</v>
      </c>
      <c r="Y28" s="27"/>
      <c r="Z28" s="32"/>
    </row>
    <row r="29" spans="2:26" ht="15.75">
      <c r="B29" s="19">
        <v>16</v>
      </c>
      <c r="C29" s="72">
        <v>22697.41</v>
      </c>
      <c r="D29" s="72">
        <v>10455.4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6">
        <f t="shared" si="0"/>
        <v>33152.81</v>
      </c>
      <c r="X29" s="34">
        <f>IF(Паспорт!P29&gt;0,Паспорт!P29,X28)</f>
        <v>34.75</v>
      </c>
      <c r="Y29" s="27"/>
      <c r="Z29" s="32"/>
    </row>
    <row r="30" spans="2:26" ht="15.75">
      <c r="B30" s="19">
        <v>17</v>
      </c>
      <c r="C30" s="72">
        <v>24034.54</v>
      </c>
      <c r="D30" s="72">
        <v>11921.22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6">
        <f t="shared" si="0"/>
        <v>35955.76</v>
      </c>
      <c r="X30" s="34">
        <f>IF(Паспорт!P30&gt;0,Паспорт!P30,X29)</f>
        <v>34.75</v>
      </c>
      <c r="Y30" s="27"/>
      <c r="Z30" s="32"/>
    </row>
    <row r="31" spans="2:26" ht="15.75">
      <c r="B31" s="19">
        <v>18</v>
      </c>
      <c r="C31" s="72">
        <v>28550.58</v>
      </c>
      <c r="D31" s="72">
        <v>12032.4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6">
        <f t="shared" si="0"/>
        <v>40582.98</v>
      </c>
      <c r="X31" s="34">
        <f>IF(Паспорт!P31&gt;0,Паспорт!P31,X30)</f>
        <v>34.75</v>
      </c>
      <c r="Y31" s="27"/>
      <c r="Z31" s="32"/>
    </row>
    <row r="32" spans="2:26" ht="15.75">
      <c r="B32" s="19">
        <v>19</v>
      </c>
      <c r="C32" s="72">
        <v>29045.1</v>
      </c>
      <c r="D32" s="72">
        <v>12017.02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6">
        <f t="shared" si="0"/>
        <v>41062.119999999995</v>
      </c>
      <c r="X32" s="34">
        <f>IF(Паспорт!P32&gt;0,Паспорт!P32,X31)</f>
        <v>34.73</v>
      </c>
      <c r="Y32" s="27"/>
      <c r="Z32" s="32"/>
    </row>
    <row r="33" spans="2:26" ht="15.75">
      <c r="B33" s="19">
        <v>20</v>
      </c>
      <c r="C33" s="72">
        <v>43166.14</v>
      </c>
      <c r="D33" s="72">
        <v>3975.49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6">
        <f t="shared" si="0"/>
        <v>47141.63</v>
      </c>
      <c r="X33" s="34">
        <f>IF(Паспорт!P33&gt;0,Паспорт!P33,X32)</f>
        <v>34.73</v>
      </c>
      <c r="Y33" s="27"/>
      <c r="Z33" s="32"/>
    </row>
    <row r="34" spans="2:26" ht="15.75">
      <c r="B34" s="19">
        <v>21</v>
      </c>
      <c r="C34" s="72">
        <v>48515.2</v>
      </c>
      <c r="D34" s="72">
        <v>0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6">
        <f t="shared" si="0"/>
        <v>48515.2</v>
      </c>
      <c r="X34" s="34">
        <f>IF(Паспорт!P34&gt;0,Паспорт!P34,X33)</f>
        <v>34.73</v>
      </c>
      <c r="Y34" s="27"/>
      <c r="Z34" s="32"/>
    </row>
    <row r="35" spans="2:26" ht="15.75">
      <c r="B35" s="19">
        <v>22</v>
      </c>
      <c r="C35" s="72">
        <v>45082.94</v>
      </c>
      <c r="D35" s="72">
        <v>172.14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6">
        <f t="shared" si="0"/>
        <v>45255.08</v>
      </c>
      <c r="X35" s="34">
        <f>IF(Паспорт!P35&gt;0,Паспорт!P35,X34)</f>
        <v>34.73</v>
      </c>
      <c r="Y35" s="27"/>
      <c r="Z35" s="32"/>
    </row>
    <row r="36" spans="2:26" ht="15.75">
      <c r="B36" s="19">
        <v>23</v>
      </c>
      <c r="C36" s="72">
        <v>45586.11</v>
      </c>
      <c r="D36" s="72">
        <v>453.55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6">
        <f t="shared" si="0"/>
        <v>46039.66</v>
      </c>
      <c r="X36" s="34">
        <f>IF(Паспорт!P36&gt;0,Паспорт!P36,X35)</f>
        <v>34.73</v>
      </c>
      <c r="Y36" s="27"/>
      <c r="Z36" s="32"/>
    </row>
    <row r="37" spans="2:26" ht="15.75">
      <c r="B37" s="19">
        <v>24</v>
      </c>
      <c r="C37" s="72">
        <v>49891.81</v>
      </c>
      <c r="D37" s="72">
        <v>468.61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6">
        <f t="shared" si="0"/>
        <v>50360.42</v>
      </c>
      <c r="X37" s="34">
        <f>IF(Паспорт!P37&gt;0,Паспорт!P37,X36)</f>
        <v>34.73</v>
      </c>
      <c r="Y37" s="27"/>
      <c r="Z37" s="32"/>
    </row>
    <row r="38" spans="2:26" ht="15.75">
      <c r="B38" s="19">
        <v>25</v>
      </c>
      <c r="C38" s="72">
        <v>67775.55</v>
      </c>
      <c r="D38" s="72">
        <v>337.08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6">
        <f t="shared" si="0"/>
        <v>68112.63</v>
      </c>
      <c r="X38" s="34">
        <f>IF(Паспорт!P38&gt;0,Паспорт!P38,X37)</f>
        <v>34.73</v>
      </c>
      <c r="Y38" s="27"/>
      <c r="Z38" s="32"/>
    </row>
    <row r="39" spans="2:26" ht="15.75">
      <c r="B39" s="19">
        <v>26</v>
      </c>
      <c r="C39" s="72">
        <v>61652.53</v>
      </c>
      <c r="D39" s="72">
        <v>251.27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6">
        <f t="shared" si="0"/>
        <v>61903.799999999996</v>
      </c>
      <c r="X39" s="34">
        <f>IF(Паспорт!P39&gt;0,Паспорт!P39,X38)</f>
        <v>34.73</v>
      </c>
      <c r="Y39" s="27"/>
      <c r="Z39" s="32"/>
    </row>
    <row r="40" spans="2:26" ht="15.75">
      <c r="B40" s="19">
        <v>27</v>
      </c>
      <c r="C40" s="72">
        <v>64124.04</v>
      </c>
      <c r="D40" s="72">
        <v>473.2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6">
        <f t="shared" si="0"/>
        <v>64597.24</v>
      </c>
      <c r="X40" s="34">
        <f>IF(Паспорт!P40&gt;0,Паспорт!P40,X39)</f>
        <v>34.73</v>
      </c>
      <c r="Y40" s="27"/>
      <c r="Z40" s="32"/>
    </row>
    <row r="41" spans="2:26" ht="15.75">
      <c r="B41" s="19">
        <v>28</v>
      </c>
      <c r="C41" s="72">
        <v>62343.29</v>
      </c>
      <c r="D41" s="72">
        <v>2048.18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6">
        <f t="shared" si="0"/>
        <v>64391.47</v>
      </c>
      <c r="X41" s="34">
        <f>IF(Паспорт!P41&gt;0,Паспорт!P41,X40)</f>
        <v>34.05</v>
      </c>
      <c r="Y41" s="27"/>
      <c r="Z41" s="32"/>
    </row>
    <row r="42" spans="2:26" ht="18.75" customHeight="1">
      <c r="B42" s="19">
        <v>29</v>
      </c>
      <c r="C42" s="72">
        <v>64201.45</v>
      </c>
      <c r="D42" s="72">
        <v>13363.08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6">
        <f t="shared" si="0"/>
        <v>77564.53</v>
      </c>
      <c r="X42" s="34">
        <f>IF(Паспорт!P42&gt;0,Паспорт!P42,X41)</f>
        <v>34.05</v>
      </c>
      <c r="Y42" s="27"/>
      <c r="Z42" s="32"/>
    </row>
    <row r="43" spans="2:26" ht="18" customHeight="1">
      <c r="B43" s="19">
        <v>30</v>
      </c>
      <c r="C43" s="72">
        <v>61631.56</v>
      </c>
      <c r="D43" s="72">
        <v>12862.22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6">
        <f t="shared" si="0"/>
        <v>74493.78</v>
      </c>
      <c r="X43" s="34">
        <f>IF(Паспорт!P43&gt;0,Паспорт!P43,X42)</f>
        <v>34.05</v>
      </c>
      <c r="Y43" s="27"/>
      <c r="Z43" s="32"/>
    </row>
    <row r="44" spans="2:26" ht="0.75" customHeight="1" hidden="1">
      <c r="B44" s="19">
        <v>31</v>
      </c>
      <c r="C44" s="72">
        <v>20572.77</v>
      </c>
      <c r="D44" s="72">
        <v>468.23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6">
        <f>SUM(C44:V44)</f>
        <v>21041</v>
      </c>
      <c r="X44" s="34">
        <v>0</v>
      </c>
      <c r="Y44" s="27"/>
      <c r="Z44" s="32"/>
    </row>
    <row r="45" spans="2:27" ht="66" customHeight="1">
      <c r="B45" s="19" t="s">
        <v>41</v>
      </c>
      <c r="C45" s="73">
        <f>SUM(C14:C43)</f>
        <v>1020088.6800000002</v>
      </c>
      <c r="D45" s="74">
        <f>SUM(D14:D43)</f>
        <v>84630.81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v>1104720</v>
      </c>
      <c r="X45" s="35">
        <f>SUMPRODUCT(X14:X44,W14:W44)/SUM(W14:W44)</f>
        <v>33.95972845867063</v>
      </c>
      <c r="Y45" s="31"/>
      <c r="Z45" s="110" t="s">
        <v>42</v>
      </c>
      <c r="AA45" s="110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29"/>
      <c r="Z47"/>
    </row>
    <row r="48" spans="3:4" ht="12.75">
      <c r="C48" s="1"/>
      <c r="D48" s="1"/>
    </row>
    <row r="49" spans="3:29" s="1" customFormat="1" ht="15">
      <c r="C49" s="13" t="s">
        <v>50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51</v>
      </c>
      <c r="Q49" s="13"/>
      <c r="R49" s="13"/>
      <c r="S49" s="13"/>
      <c r="T49" s="66"/>
      <c r="U49" s="67" t="s">
        <v>63</v>
      </c>
      <c r="V49" s="67"/>
      <c r="W49" s="88"/>
      <c r="X49" s="89"/>
      <c r="Y49" s="78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S50" s="15" t="s">
        <v>0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57</v>
      </c>
      <c r="Q51" s="14"/>
      <c r="R51" s="14"/>
      <c r="S51" s="14"/>
      <c r="T51" s="14"/>
      <c r="U51" s="67" t="s">
        <v>63</v>
      </c>
      <c r="V51" s="14"/>
      <c r="W51" s="71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S52" s="15" t="s">
        <v>0</v>
      </c>
      <c r="Y52" s="2"/>
    </row>
  </sheetData>
  <sheetProtection/>
  <mergeCells count="32">
    <mergeCell ref="W10:W13"/>
    <mergeCell ref="X10:X13"/>
    <mergeCell ref="C10:V10"/>
    <mergeCell ref="J11:J13"/>
    <mergeCell ref="C47:X47"/>
    <mergeCell ref="Z14:AA21"/>
    <mergeCell ref="P11:P13"/>
    <mergeCell ref="Q11:Q13"/>
    <mergeCell ref="Z45:AA45"/>
    <mergeCell ref="E11:E13"/>
    <mergeCell ref="T11:T13"/>
    <mergeCell ref="U11:U13"/>
    <mergeCell ref="K11:K13"/>
    <mergeCell ref="L11:L13"/>
    <mergeCell ref="B10:B13"/>
    <mergeCell ref="V11:V13"/>
    <mergeCell ref="N11:N13"/>
    <mergeCell ref="O11:O13"/>
    <mergeCell ref="I11:I13"/>
    <mergeCell ref="C11:C13"/>
    <mergeCell ref="F11:F13"/>
    <mergeCell ref="G11:G13"/>
    <mergeCell ref="R11:R13"/>
    <mergeCell ref="S11:S13"/>
    <mergeCell ref="W49:X49"/>
    <mergeCell ref="C5:X5"/>
    <mergeCell ref="B6:X6"/>
    <mergeCell ref="B7:X7"/>
    <mergeCell ref="B8:X8"/>
    <mergeCell ref="D11:D13"/>
    <mergeCell ref="M11:M13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2016-09-01T07:47:58Z</cp:lastPrinted>
  <dcterms:created xsi:type="dcterms:W3CDTF">2010-01-29T08:37:16Z</dcterms:created>
  <dcterms:modified xsi:type="dcterms:W3CDTF">2016-10-03T11:52:06Z</dcterms:modified>
  <cp:category/>
  <cp:version/>
  <cp:contentType/>
  <cp:contentStatus/>
</cp:coreProperties>
</file>