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<sst xmlns="http://schemas.openxmlformats.org/spreadsheetml/2006/main" count="83" uniqueCount="66">
  <si>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</si>
  <si>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</si>
  <si>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</si>
  <si>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</si>
  <si>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</si>
  <si>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</si>
  <si>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</si>
  <si>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</si>
  <si>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</si>
  <si>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</si>
  <si>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</si>
  <si>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</si>
  <si>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</si>
  <si>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</si>
  <si>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</si>
  <si>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</si>
  <si>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</si>
  <si>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</si>
  <si>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</si>
  <si>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</si>
  <si>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</si>
  <si>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</si>
  <si>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</si>
  <si>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</si>
  <si>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</si>
  <si>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</si>
  <si>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</si>
  <si>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</si>
  <si>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</si>
  <si>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</si>
  <si>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</si>
  <si>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</si>
  <si>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</si>
  <si>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</si>
  <si>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</si>
  <si>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</si>
  <si>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</si>
  <si>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</si>
  <si>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</si>
  <si>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</si>
  <si>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</si>
  <si>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</si>
  <si>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</si>
  <si>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</si>
  <si>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</si>
  <si>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</si>
  <si>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</si>
  <si>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</si>
  <si>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</si>
  <si>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</si>
  <si>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Новоайдар,Михайлюки, Суворова,  Розквіт,Червоний Жовтень.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</si>
  <si>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Новоайдар,Михайлюки, Суворова,  Розквіт,Червоний Жовтень.</t>
    </r>
  </si>
  <si>
    <t>ГРС Новоайдар</t>
  </si>
  <si>
    <t xml:space="preserve"> ГРС Михайлюки</t>
  </si>
  <si>
    <t>ГРС Суворова</t>
  </si>
  <si>
    <t>ГРС Розквіт</t>
  </si>
  <si>
    <t>ГРС Червоний Жовтень</t>
  </si>
  <si>
    <t>Ісаєв В.С.</t>
  </si>
  <si>
    <t xml:space="preserve">Ю.О.Головко </t>
  </si>
  <si>
    <t xml:space="preserve">М.О.Єрьоменко </t>
  </si>
  <si>
    <t xml:space="preserve">    з газопроводу   Краснодарський край -Серпухов     за період з   01.09.2016р. по  30.09.2016р.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</si>
  <si>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Краснодарський край -Серпухов     </t>
    </r>
    <r>
      <rPr>
        <sz val="12"/>
        <rFont val="Times New Roman"/>
        <family val="1"/>
      </rPr>
      <t xml:space="preserve">за період </t>
    </r>
    <r>
      <rPr>
        <u val="single"/>
        <sz val="12"/>
        <rFont val="Times New Roman"/>
        <family val="1"/>
      </rPr>
      <t>з</t>
    </r>
    <r>
      <rPr>
        <b/>
        <u val="single"/>
        <sz val="12"/>
        <rFont val="Times New Roman"/>
        <family val="1"/>
      </rPr>
      <t xml:space="preserve">   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30.09.2016р.</t>
    </r>
  </si>
  <si>
    <t>від</t>
  </si>
  <si>
    <t>03.10.2016р.</t>
  </si>
  <si>
    <t>515*</t>
  </si>
  <si>
    <t>* - перерахунок обсягів газу, згідно акту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</si>
</sst>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7" fillId="0" borderId="0" xfId="0" applyFont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2" fontId="89" fillId="0" borderId="12" xfId="0" applyNumberFormat="1" applyFont="1" applyBorder="1" applyAlignment="1">
      <alignment horizontal="center" vertical="center" wrapText="1"/>
    </xf>
    <xf numFmtId="1" fontId="90" fillId="0" borderId="13" xfId="0" applyNumberFormat="1" applyFont="1" applyBorder="1" applyAlignment="1">
      <alignment horizontal="center" wrapText="1"/>
    </xf>
    <xf numFmtId="1" fontId="90" fillId="0" borderId="13" xfId="0" applyNumberFormat="1" applyFont="1" applyBorder="1" applyAlignment="1">
      <alignment horizontal="center" vertical="center" wrapText="1"/>
    </xf>
    <xf numFmtId="1" fontId="91" fillId="0" borderId="10" xfId="0" applyNumberFormat="1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" fontId="96" fillId="0" borderId="10" xfId="0" applyNumberFormat="1" applyFont="1" applyBorder="1" applyAlignment="1">
      <alignment horizontal="center"/>
    </xf>
    <xf numFmtId="2" fontId="9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9" fontId="96" fillId="0" borderId="10" xfId="0" applyNumberFormat="1" applyFont="1" applyBorder="1" applyAlignment="1">
      <alignment horizontal="center"/>
    </xf>
    <xf numFmtId="179" fontId="96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6" fillId="0" borderId="10" xfId="0" applyNumberFormat="1" applyFont="1" applyBorder="1" applyAlignment="1">
      <alignment horizontal="center" wrapText="1"/>
    </xf>
    <xf numFmtId="1" fontId="96" fillId="0" borderId="10" xfId="0" applyNumberFormat="1" applyFont="1" applyBorder="1" applyAlignment="1">
      <alignment horizontal="center" wrapText="1"/>
    </xf>
    <xf numFmtId="177" fontId="96" fillId="0" borderId="10" xfId="0" applyNumberFormat="1" applyFont="1" applyBorder="1" applyAlignment="1">
      <alignment horizontal="center" wrapText="1"/>
    </xf>
    <xf numFmtId="179" fontId="96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6" fillId="0" borderId="10" xfId="0" applyNumberFormat="1" applyFont="1" applyBorder="1" applyAlignment="1">
      <alignment wrapText="1"/>
    </xf>
    <xf numFmtId="2" fontId="9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02" fillId="33" borderId="14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3" fillId="0" borderId="24" xfId="0" applyFont="1" applyBorder="1" applyAlignment="1">
      <alignment horizontal="center" vertical="center" textRotation="90" wrapText="1"/>
    </xf>
    <xf numFmtId="0" fontId="103" fillId="0" borderId="25" xfId="0" applyFont="1" applyBorder="1" applyAlignment="1">
      <alignment horizontal="center" vertical="center" textRotation="90" wrapText="1"/>
    </xf>
    <xf numFmtId="0" fontId="103" fillId="0" borderId="26" xfId="0" applyFont="1" applyBorder="1" applyAlignment="1">
      <alignment horizontal="center" vertical="center" textRotation="90" wrapText="1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/>
    </xf>
    <xf numFmtId="0" fontId="105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0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right" vertical="center"/>
    </xf>
    <xf numFmtId="1" fontId="107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22">
      <selection activeCell="P40" sqref="P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94" t="s">
        <v>18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2:29" s="42" customFormat="1" ht="18.75" customHeight="1">
      <c r="B7" s="106" t="s">
        <v>50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AC7" s="43"/>
    </row>
    <row r="8" spans="2:29" s="42" customFormat="1" ht="19.5" customHeight="1">
      <c r="B8" s="99" t="s">
        <v>61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AC8" s="43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1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3" t="s">
        <v>6</v>
      </c>
      <c r="P10" s="104"/>
      <c r="Q10" s="104"/>
      <c r="R10" s="104"/>
      <c r="S10" s="104"/>
      <c r="T10" s="104"/>
      <c r="U10" s="96" t="s">
        <v>22</v>
      </c>
      <c r="V10" s="91" t="s">
        <v>23</v>
      </c>
      <c r="W10" s="91" t="s">
        <v>34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0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32</v>
      </c>
      <c r="R11" s="91" t="s">
        <v>20</v>
      </c>
      <c r="S11" s="91" t="s">
        <v>33</v>
      </c>
      <c r="T11" s="91" t="s">
        <v>21</v>
      </c>
      <c r="U11" s="97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0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97"/>
      <c r="V12" s="92"/>
      <c r="W12" s="92"/>
      <c r="X12" s="92"/>
      <c r="Y12" s="92"/>
      <c r="Z12" s="3"/>
      <c r="AB12" s="6"/>
      <c r="AC12"/>
    </row>
    <row r="13" spans="2:29" ht="30" customHeight="1">
      <c r="B13" s="107"/>
      <c r="C13" s="100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98"/>
      <c r="V13" s="93"/>
      <c r="W13" s="93"/>
      <c r="X13" s="93"/>
      <c r="Y13" s="93"/>
      <c r="Z13" s="3"/>
      <c r="AB13" s="6"/>
      <c r="AC13"/>
    </row>
    <row r="14" spans="2:28" s="71" customFormat="1" ht="12.75">
      <c r="B14" s="44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45"/>
      <c r="X14" s="46"/>
      <c r="Y14" s="47"/>
      <c r="AA14" s="72">
        <f>SUM(C14:N14)</f>
        <v>0</v>
      </c>
      <c r="AB14" s="73"/>
    </row>
    <row r="15" spans="2:29" ht="12.75">
      <c r="B15" s="14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28" t="str">
        <f>IF(AA15=100,"ОК"," ")</f>
        <v> </v>
      </c>
      <c r="AC15"/>
    </row>
    <row r="16" spans="2:29" ht="13.5" customHeight="1">
      <c r="B16" s="14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9" ht="12.75">
      <c r="B17" s="44"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67"/>
      <c r="R17" s="49"/>
      <c r="S17" s="67"/>
      <c r="T17" s="49"/>
      <c r="U17" s="50"/>
      <c r="V17" s="50"/>
      <c r="W17" s="45"/>
      <c r="X17" s="46"/>
      <c r="Y17" s="47"/>
      <c r="AA17" s="4"/>
      <c r="AB17" s="5"/>
      <c r="AC17"/>
    </row>
    <row r="18" spans="2:25" ht="12.75">
      <c r="B18" s="14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8"/>
      <c r="P18" s="63"/>
      <c r="Q18" s="64"/>
      <c r="R18" s="63"/>
      <c r="S18" s="64"/>
      <c r="T18" s="63"/>
      <c r="U18" s="65"/>
      <c r="V18" s="65"/>
      <c r="W18" s="61"/>
      <c r="X18" s="61"/>
      <c r="Y18" s="66"/>
    </row>
    <row r="19" spans="2:28" s="71" customFormat="1" ht="12.75">
      <c r="B19" s="44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62"/>
      <c r="P19" s="53"/>
      <c r="Q19" s="53"/>
      <c r="R19" s="53"/>
      <c r="S19" s="53"/>
      <c r="T19" s="53"/>
      <c r="U19" s="53"/>
      <c r="V19" s="53"/>
      <c r="W19" s="86"/>
      <c r="X19" s="87"/>
      <c r="Y19" s="87"/>
      <c r="AA19" s="72">
        <f>SUM(C19:N19)</f>
        <v>0</v>
      </c>
      <c r="AB19" s="73"/>
    </row>
    <row r="20" spans="2:25" ht="12.75">
      <c r="B20" s="14">
        <v>7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3"/>
      <c r="Q20" s="64"/>
      <c r="R20" s="63"/>
      <c r="S20" s="64"/>
      <c r="T20" s="63"/>
      <c r="U20" s="65"/>
      <c r="V20" s="65"/>
      <c r="W20" s="61"/>
      <c r="X20" s="61"/>
      <c r="Y20" s="66"/>
    </row>
    <row r="21" spans="2:28" s="71" customFormat="1" ht="12.75">
      <c r="B21" s="44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84"/>
      <c r="X21" s="46"/>
      <c r="Y21" s="47"/>
      <c r="AA21" s="72">
        <f>SUM(C21:N21)</f>
        <v>0</v>
      </c>
      <c r="AB21" s="73"/>
    </row>
    <row r="22" spans="2:28" s="71" customFormat="1" ht="12.75">
      <c r="B22" s="44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86"/>
      <c r="X22" s="87"/>
      <c r="Y22" s="87"/>
      <c r="AA22" s="72">
        <f>SUM(C22:N22)</f>
        <v>0</v>
      </c>
      <c r="AB22" s="73"/>
    </row>
    <row r="23" spans="2:25" ht="12.75">
      <c r="B23" s="14">
        <v>10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3"/>
      <c r="Q23" s="64"/>
      <c r="R23" s="63"/>
      <c r="S23" s="64"/>
      <c r="T23" s="63"/>
      <c r="U23" s="65"/>
      <c r="V23" s="65"/>
      <c r="W23" s="61"/>
      <c r="X23" s="61"/>
      <c r="Y23" s="66"/>
    </row>
    <row r="24" spans="2:25" ht="12.75">
      <c r="B24" s="14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8"/>
      <c r="P24" s="63"/>
      <c r="Q24" s="64"/>
      <c r="R24" s="63"/>
      <c r="S24" s="64"/>
      <c r="T24" s="63"/>
      <c r="U24" s="65"/>
      <c r="V24" s="65"/>
      <c r="W24" s="61"/>
      <c r="X24" s="61"/>
      <c r="Y24" s="66"/>
    </row>
    <row r="25" spans="2:28" s="71" customFormat="1" ht="12.75">
      <c r="B25" s="44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45"/>
      <c r="X25" s="46"/>
      <c r="Y25" s="47"/>
      <c r="AA25" s="72">
        <f>SUM(C25:N25)</f>
        <v>0</v>
      </c>
      <c r="AB25" s="73"/>
    </row>
    <row r="26" spans="2:28" s="71" customFormat="1" ht="12.75" customHeight="1">
      <c r="B26" s="44">
        <v>13</v>
      </c>
      <c r="C26" s="53">
        <v>90.8972</v>
      </c>
      <c r="D26" s="53">
        <v>3.7203</v>
      </c>
      <c r="E26" s="53">
        <v>1.1668</v>
      </c>
      <c r="F26" s="53">
        <v>0.1637</v>
      </c>
      <c r="G26" s="53">
        <v>0.278</v>
      </c>
      <c r="H26" s="53">
        <v>0.0109</v>
      </c>
      <c r="I26" s="53">
        <v>0.0766</v>
      </c>
      <c r="J26" s="53">
        <v>0.0649</v>
      </c>
      <c r="K26" s="53">
        <v>0.1113</v>
      </c>
      <c r="L26" s="53">
        <v>0.0107</v>
      </c>
      <c r="M26" s="53">
        <v>2.402</v>
      </c>
      <c r="N26" s="53">
        <v>1.0976</v>
      </c>
      <c r="O26" s="53">
        <v>0.7432</v>
      </c>
      <c r="P26" s="53">
        <v>34.48</v>
      </c>
      <c r="Q26" s="53">
        <v>8235</v>
      </c>
      <c r="R26" s="53">
        <v>38.17</v>
      </c>
      <c r="S26" s="53">
        <v>9118</v>
      </c>
      <c r="T26" s="53">
        <v>48.6</v>
      </c>
      <c r="U26" s="53">
        <v>-6.2</v>
      </c>
      <c r="V26" s="53">
        <v>-3.5</v>
      </c>
      <c r="W26" s="86" t="s">
        <v>62</v>
      </c>
      <c r="X26" s="87">
        <v>0.007</v>
      </c>
      <c r="Y26" s="87">
        <v>0.0001</v>
      </c>
      <c r="AA26" s="72">
        <f>SUM(C26:N26)</f>
        <v>100</v>
      </c>
      <c r="AB26" s="73"/>
    </row>
    <row r="27" spans="2:25" ht="12.75">
      <c r="B27" s="44">
        <v>14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67"/>
      <c r="R27" s="49"/>
      <c r="S27" s="67"/>
      <c r="T27" s="49"/>
      <c r="U27" s="50"/>
      <c r="V27" s="50"/>
      <c r="W27" s="45"/>
      <c r="X27" s="46"/>
      <c r="Y27" s="47"/>
    </row>
    <row r="28" spans="2:25" ht="12.75">
      <c r="B28" s="14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3"/>
      <c r="Q28" s="64"/>
      <c r="R28" s="63"/>
      <c r="S28" s="64"/>
      <c r="T28" s="63"/>
      <c r="U28" s="65"/>
      <c r="V28" s="65"/>
      <c r="W28" s="61"/>
      <c r="X28" s="61"/>
      <c r="Y28" s="66"/>
    </row>
    <row r="29" spans="2:25" ht="12.75">
      <c r="B29" s="15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3"/>
      <c r="Q29" s="64"/>
      <c r="R29" s="63"/>
      <c r="S29" s="64"/>
      <c r="T29" s="63"/>
      <c r="U29" s="65"/>
      <c r="V29" s="65"/>
      <c r="W29" s="61"/>
      <c r="X29" s="61"/>
      <c r="Y29" s="66"/>
    </row>
    <row r="30" spans="2:25" ht="12.75">
      <c r="B30" s="15">
        <v>17</v>
      </c>
      <c r="C30" s="6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3"/>
      <c r="Q30" s="64"/>
      <c r="R30" s="63"/>
      <c r="S30" s="64"/>
      <c r="T30" s="63"/>
      <c r="U30" s="65"/>
      <c r="V30" s="65"/>
      <c r="W30" s="61"/>
      <c r="X30" s="61"/>
      <c r="Y30" s="66"/>
    </row>
    <row r="31" spans="2:28" s="71" customFormat="1" ht="12.75">
      <c r="B31" s="44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86"/>
      <c r="X31" s="87"/>
      <c r="Y31" s="87"/>
      <c r="AA31" s="72"/>
      <c r="AB31" s="73"/>
    </row>
    <row r="32" spans="2:28" s="71" customFormat="1" ht="12.75">
      <c r="B32" s="44">
        <v>19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49"/>
      <c r="R32" s="49"/>
      <c r="S32" s="50"/>
      <c r="T32" s="49"/>
      <c r="U32" s="50"/>
      <c r="V32" s="50"/>
      <c r="W32" s="54"/>
      <c r="X32" s="55"/>
      <c r="Y32" s="48"/>
      <c r="AA32" s="72">
        <f>SUM(C32:N32)</f>
        <v>0</v>
      </c>
      <c r="AB32" s="73"/>
    </row>
    <row r="33" spans="2:25" ht="12.75">
      <c r="B33" s="15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3"/>
      <c r="Q33" s="64"/>
      <c r="R33" s="63"/>
      <c r="S33" s="64"/>
      <c r="T33" s="63"/>
      <c r="U33" s="65"/>
      <c r="V33" s="65"/>
      <c r="W33" s="61"/>
      <c r="X33" s="61"/>
      <c r="Y33" s="66"/>
    </row>
    <row r="34" spans="2:25" ht="12.75">
      <c r="B34" s="15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3"/>
      <c r="Q34" s="64"/>
      <c r="R34" s="63"/>
      <c r="S34" s="64"/>
      <c r="T34" s="63"/>
      <c r="U34" s="65"/>
      <c r="V34" s="65"/>
      <c r="W34" s="61"/>
      <c r="X34" s="61"/>
      <c r="Y34" s="66"/>
    </row>
    <row r="35" spans="2:28" s="71" customFormat="1" ht="12.75">
      <c r="B35" s="44">
        <v>22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85"/>
      <c r="Q35" s="53"/>
      <c r="R35" s="53"/>
      <c r="S35" s="53"/>
      <c r="T35" s="53"/>
      <c r="U35" s="53"/>
      <c r="V35" s="53"/>
      <c r="W35" s="84"/>
      <c r="X35" s="46"/>
      <c r="Y35" s="47"/>
      <c r="AA35" s="72">
        <f>SUM(C35:N35)</f>
        <v>0</v>
      </c>
      <c r="AB35" s="73"/>
    </row>
    <row r="36" spans="2:25" ht="12.75">
      <c r="B36" s="15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8"/>
      <c r="P36" s="63"/>
      <c r="Q36" s="64"/>
      <c r="R36" s="63"/>
      <c r="S36" s="64"/>
      <c r="T36" s="63"/>
      <c r="U36" s="65"/>
      <c r="V36" s="65"/>
      <c r="W36" s="61"/>
      <c r="X36" s="61"/>
      <c r="Y36" s="66"/>
    </row>
    <row r="37" spans="2:25" ht="12.75">
      <c r="B37" s="15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8"/>
      <c r="P37" s="63"/>
      <c r="Q37" s="64"/>
      <c r="R37" s="63"/>
      <c r="S37" s="64"/>
      <c r="T37" s="63"/>
      <c r="U37" s="65"/>
      <c r="V37" s="65"/>
      <c r="W37" s="61"/>
      <c r="X37" s="69"/>
      <c r="Y37" s="69"/>
    </row>
    <row r="38" spans="2:28" s="71" customFormat="1" ht="12.75">
      <c r="B38" s="44">
        <v>25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86"/>
      <c r="X38" s="87"/>
      <c r="Y38" s="87"/>
      <c r="AA38" s="72">
        <f>SUM(C38:N38)</f>
        <v>0</v>
      </c>
      <c r="AB38" s="73"/>
    </row>
    <row r="39" spans="2:28" s="71" customFormat="1" ht="12.75">
      <c r="B39" s="44">
        <v>26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67"/>
      <c r="R39" s="49"/>
      <c r="S39" s="50"/>
      <c r="T39" s="49"/>
      <c r="U39" s="88"/>
      <c r="V39" s="88"/>
      <c r="W39" s="84"/>
      <c r="X39" s="46"/>
      <c r="Y39" s="47"/>
      <c r="AA39" s="72">
        <f>SUM(C39:N39)</f>
        <v>0</v>
      </c>
      <c r="AB39" s="73"/>
    </row>
    <row r="40" spans="2:28" s="71" customFormat="1" ht="12.75" customHeight="1">
      <c r="B40" s="44">
        <v>27</v>
      </c>
      <c r="C40" s="53">
        <v>92.3385</v>
      </c>
      <c r="D40" s="53">
        <v>3.8201</v>
      </c>
      <c r="E40" s="53">
        <v>0.9999</v>
      </c>
      <c r="F40" s="53">
        <v>0.1264</v>
      </c>
      <c r="G40" s="53">
        <v>0.2012</v>
      </c>
      <c r="H40" s="53">
        <v>0.0121</v>
      </c>
      <c r="I40" s="53">
        <v>0.0578</v>
      </c>
      <c r="J40" s="53">
        <v>0.0479</v>
      </c>
      <c r="K40" s="53">
        <v>0.083</v>
      </c>
      <c r="L40" s="53">
        <v>0.0104</v>
      </c>
      <c r="M40" s="53">
        <v>1.8762</v>
      </c>
      <c r="N40" s="53">
        <v>0.4265</v>
      </c>
      <c r="O40" s="53">
        <v>0.7277</v>
      </c>
      <c r="P40" s="89">
        <v>34.66</v>
      </c>
      <c r="Q40" s="53">
        <v>8278</v>
      </c>
      <c r="R40" s="53">
        <v>38.38</v>
      </c>
      <c r="S40" s="53">
        <v>9167</v>
      </c>
      <c r="T40" s="53">
        <v>49.38</v>
      </c>
      <c r="U40" s="53"/>
      <c r="V40" s="53"/>
      <c r="W40" s="86"/>
      <c r="X40" s="87"/>
      <c r="Y40" s="87"/>
      <c r="AA40" s="72">
        <f>SUM(C40:N40)</f>
        <v>100</v>
      </c>
      <c r="AB40" s="73"/>
    </row>
    <row r="41" spans="2:25" ht="12.75">
      <c r="B41" s="15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8"/>
      <c r="P41" s="63"/>
      <c r="Q41" s="64"/>
      <c r="R41" s="63"/>
      <c r="S41" s="64"/>
      <c r="T41" s="63"/>
      <c r="U41" s="65"/>
      <c r="V41" s="65"/>
      <c r="W41" s="61"/>
      <c r="X41" s="61"/>
      <c r="Y41" s="66"/>
    </row>
    <row r="42" spans="2:25" ht="12.75">
      <c r="B42" s="15">
        <v>29</v>
      </c>
      <c r="C42" s="66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8"/>
      <c r="P42" s="63"/>
      <c r="Q42" s="64"/>
      <c r="R42" s="63"/>
      <c r="S42" s="64"/>
      <c r="T42" s="63"/>
      <c r="U42" s="65"/>
      <c r="V42" s="65"/>
      <c r="W42" s="61"/>
      <c r="X42" s="61"/>
      <c r="Y42" s="66"/>
    </row>
    <row r="43" spans="2:25" ht="12.75">
      <c r="B43" s="15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8"/>
      <c r="P43" s="63"/>
      <c r="Q43" s="64"/>
      <c r="R43" s="63"/>
      <c r="S43" s="64"/>
      <c r="T43" s="63"/>
      <c r="U43" s="65"/>
      <c r="V43" s="65"/>
      <c r="W43" s="61"/>
      <c r="X43" s="61"/>
      <c r="Y43" s="66"/>
    </row>
    <row r="44" spans="2:25" ht="12" customHeight="1" hidden="1">
      <c r="B44" s="15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8"/>
      <c r="P44" s="63"/>
      <c r="Q44" s="64"/>
      <c r="R44" s="63"/>
      <c r="S44" s="64"/>
      <c r="T44" s="70"/>
      <c r="U44" s="65"/>
      <c r="V44" s="65"/>
      <c r="W44" s="61"/>
      <c r="X44" s="61"/>
      <c r="Y44" s="66"/>
    </row>
    <row r="47" spans="3:29" s="1" customFormat="1" ht="15">
      <c r="C47" s="10" t="s">
        <v>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58</v>
      </c>
      <c r="Q47" s="10"/>
      <c r="R47" s="10"/>
      <c r="S47" s="10"/>
      <c r="T47" s="74"/>
      <c r="U47" s="75"/>
      <c r="V47" s="75"/>
      <c r="W47" s="101">
        <v>42643</v>
      </c>
      <c r="X47" s="102"/>
      <c r="Y47" s="76"/>
      <c r="AC47" s="77"/>
    </row>
    <row r="48" spans="4:29" s="1" customFormat="1" ht="12.75">
      <c r="D48" s="1" t="s">
        <v>27</v>
      </c>
      <c r="M48" s="2" t="s">
        <v>0</v>
      </c>
      <c r="O48" s="2"/>
      <c r="P48" s="78" t="s">
        <v>29</v>
      </c>
      <c r="Q48" s="78"/>
      <c r="T48" s="2"/>
      <c r="W48" s="2"/>
      <c r="X48" s="2" t="s">
        <v>16</v>
      </c>
      <c r="AC48" s="77"/>
    </row>
    <row r="49" spans="3:29" s="1" customFormat="1" ht="18" customHeight="1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59</v>
      </c>
      <c r="Q49" s="10"/>
      <c r="R49" s="10"/>
      <c r="S49" s="10"/>
      <c r="T49" s="10"/>
      <c r="U49" s="75"/>
      <c r="V49" s="75"/>
      <c r="W49" s="101">
        <v>42643</v>
      </c>
      <c r="X49" s="102"/>
      <c r="Y49" s="10"/>
      <c r="AC49" s="77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7"/>
    </row>
  </sheetData>
  <sheetProtection/>
  <mergeCells count="31">
    <mergeCell ref="B7:Y7"/>
    <mergeCell ref="B10:B13"/>
    <mergeCell ref="V10:V13"/>
    <mergeCell ref="S11:S13"/>
    <mergeCell ref="N11:N13"/>
    <mergeCell ref="X10:X13"/>
    <mergeCell ref="W49:X49"/>
    <mergeCell ref="E11:E13"/>
    <mergeCell ref="I11:I13"/>
    <mergeCell ref="T11:T13"/>
    <mergeCell ref="M11:M13"/>
    <mergeCell ref="C10:N10"/>
    <mergeCell ref="F11:F13"/>
    <mergeCell ref="O10:T10"/>
    <mergeCell ref="H11:H13"/>
    <mergeCell ref="B8:Y8"/>
    <mergeCell ref="Q11:Q13"/>
    <mergeCell ref="J11:J13"/>
    <mergeCell ref="C11:C13"/>
    <mergeCell ref="R11:R13"/>
    <mergeCell ref="W47:X47"/>
    <mergeCell ref="K11:K13"/>
    <mergeCell ref="L11:L13"/>
    <mergeCell ref="W10:W13"/>
    <mergeCell ref="P11:P13"/>
    <mergeCell ref="C6:AA6"/>
    <mergeCell ref="Y10:Y13"/>
    <mergeCell ref="U10:U13"/>
    <mergeCell ref="D11:D13"/>
    <mergeCell ref="G11:G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4" zoomScaleNormal="84" zoomScaleSheetLayoutView="78" workbookViewId="0" topLeftCell="B20">
      <selection activeCell="U41" sqref="U4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25390625" style="0" customWidth="1"/>
    <col min="4" max="4" width="11.00390625" style="0" customWidth="1"/>
    <col min="5" max="5" width="10.375" style="0" customWidth="1"/>
    <col min="6" max="6" width="10.125" style="0" customWidth="1"/>
    <col min="7" max="7" width="11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4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4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4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58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16" t="s">
        <v>35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8"/>
    </row>
    <row r="6" spans="2:25" ht="18" customHeight="1">
      <c r="B6" s="121" t="s">
        <v>51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7" spans="2:25" ht="18" customHeight="1">
      <c r="B7" s="117" t="s">
        <v>60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9"/>
    </row>
    <row r="8" spans="2:25" ht="18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0"/>
    </row>
    <row r="10" spans="2:26" ht="30" customHeight="1">
      <c r="B10" s="91" t="s">
        <v>26</v>
      </c>
      <c r="C10" s="103" t="s">
        <v>39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8" t="s">
        <v>40</v>
      </c>
      <c r="X10" s="113" t="s">
        <v>42</v>
      </c>
      <c r="Y10" s="21"/>
      <c r="Z10"/>
    </row>
    <row r="11" spans="2:26" ht="48.75" customHeight="1">
      <c r="B11" s="92"/>
      <c r="C11" s="100" t="s">
        <v>52</v>
      </c>
      <c r="D11" s="90" t="s">
        <v>53</v>
      </c>
      <c r="E11" s="90" t="s">
        <v>54</v>
      </c>
      <c r="F11" s="90" t="s">
        <v>55</v>
      </c>
      <c r="G11" s="90" t="s">
        <v>56</v>
      </c>
      <c r="H11" s="90"/>
      <c r="I11" s="90"/>
      <c r="J11" s="90"/>
      <c r="K11" s="90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110"/>
      <c r="W11" s="108"/>
      <c r="X11" s="114"/>
      <c r="Y11" s="21"/>
      <c r="Z11"/>
    </row>
    <row r="12" spans="2:26" ht="15.75" customHeight="1">
      <c r="B12" s="92"/>
      <c r="C12" s="100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92"/>
      <c r="V12" s="111"/>
      <c r="W12" s="108"/>
      <c r="X12" s="114"/>
      <c r="Y12" s="21"/>
      <c r="Z12"/>
    </row>
    <row r="13" spans="2:26" ht="30" customHeight="1">
      <c r="B13" s="107"/>
      <c r="C13" s="100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93"/>
      <c r="V13" s="112"/>
      <c r="W13" s="108"/>
      <c r="X13" s="115"/>
      <c r="Y13" s="21"/>
      <c r="Z13"/>
    </row>
    <row r="14" spans="2:27" ht="15.75" customHeight="1">
      <c r="B14" s="14">
        <v>1</v>
      </c>
      <c r="C14" s="79">
        <v>5616.54</v>
      </c>
      <c r="D14" s="79">
        <v>0</v>
      </c>
      <c r="E14" s="79">
        <v>1814.75</v>
      </c>
      <c r="F14" s="79">
        <v>773.46</v>
      </c>
      <c r="G14" s="79">
        <v>215.89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8420.64</v>
      </c>
      <c r="X14" s="39">
        <v>34.35</v>
      </c>
      <c r="Y14" s="22"/>
      <c r="Z14" s="120" t="s">
        <v>43</v>
      </c>
      <c r="AA14" s="120"/>
    </row>
    <row r="15" spans="2:27" ht="15.75">
      <c r="B15" s="14">
        <v>2</v>
      </c>
      <c r="C15" s="79">
        <v>7015.79</v>
      </c>
      <c r="D15" s="79">
        <v>0</v>
      </c>
      <c r="E15" s="79">
        <v>1916.95</v>
      </c>
      <c r="F15" s="79">
        <v>769.76</v>
      </c>
      <c r="G15" s="79">
        <v>556.13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10258.63</v>
      </c>
      <c r="X15" s="29">
        <f>IF(Паспорт!P15&gt;0,Паспорт!P15,X14)</f>
        <v>34.35</v>
      </c>
      <c r="Y15" s="22"/>
      <c r="Z15" s="120"/>
      <c r="AA15" s="120"/>
    </row>
    <row r="16" spans="2:27" ht="15.75">
      <c r="B16" s="14">
        <v>3</v>
      </c>
      <c r="C16" s="79">
        <v>8452.36</v>
      </c>
      <c r="D16" s="79">
        <v>0</v>
      </c>
      <c r="E16" s="79">
        <v>1895.23</v>
      </c>
      <c r="F16" s="79">
        <v>788.19</v>
      </c>
      <c r="G16" s="79">
        <v>180.17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11315.95</v>
      </c>
      <c r="X16" s="29">
        <f>IF(Паспорт!P16&gt;0,Паспорт!P16,X15)</f>
        <v>34.35</v>
      </c>
      <c r="Y16" s="22"/>
      <c r="Z16" s="120"/>
      <c r="AA16" s="120"/>
    </row>
    <row r="17" spans="2:27" ht="15.75">
      <c r="B17" s="14">
        <v>4</v>
      </c>
      <c r="C17" s="79">
        <v>7675.3</v>
      </c>
      <c r="D17" s="79">
        <v>0</v>
      </c>
      <c r="E17" s="79">
        <v>1979.66</v>
      </c>
      <c r="F17" s="79">
        <v>770.79</v>
      </c>
      <c r="G17" s="79">
        <v>187.1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10612.85</v>
      </c>
      <c r="X17" s="29">
        <f>IF(Паспорт!P17&gt;0,Паспорт!P17,X16)</f>
        <v>34.35</v>
      </c>
      <c r="Y17" s="22"/>
      <c r="Z17" s="120"/>
      <c r="AA17" s="120"/>
    </row>
    <row r="18" spans="2:27" ht="15.75">
      <c r="B18" s="14">
        <v>5</v>
      </c>
      <c r="C18" s="79">
        <v>7027.68</v>
      </c>
      <c r="D18" s="79">
        <v>0</v>
      </c>
      <c r="E18" s="79">
        <v>1845.95</v>
      </c>
      <c r="F18" s="79">
        <v>759.83</v>
      </c>
      <c r="G18" s="79">
        <v>187.6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9821.060000000001</v>
      </c>
      <c r="X18" s="29">
        <f>IF(Паспорт!P18&gt;0,Паспорт!P18,X17)</f>
        <v>34.35</v>
      </c>
      <c r="Y18" s="22"/>
      <c r="Z18" s="120"/>
      <c r="AA18" s="120"/>
    </row>
    <row r="19" spans="2:27" ht="15.75" customHeight="1">
      <c r="B19" s="14">
        <v>6</v>
      </c>
      <c r="C19" s="79">
        <v>6470.19</v>
      </c>
      <c r="D19" s="79">
        <v>0</v>
      </c>
      <c r="E19" s="79">
        <v>1825.45</v>
      </c>
      <c r="F19" s="79">
        <v>744.94</v>
      </c>
      <c r="G19" s="79">
        <v>213.5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9254.08</v>
      </c>
      <c r="X19" s="29">
        <f>IF(Паспорт!P19&gt;0,Паспорт!P19,X18)</f>
        <v>34.35</v>
      </c>
      <c r="Y19" s="22"/>
      <c r="Z19" s="120"/>
      <c r="AA19" s="120"/>
    </row>
    <row r="20" spans="2:27" ht="15.75">
      <c r="B20" s="14">
        <v>7</v>
      </c>
      <c r="C20" s="79">
        <v>7129.75</v>
      </c>
      <c r="D20" s="79">
        <v>0</v>
      </c>
      <c r="E20" s="79">
        <v>1838.45</v>
      </c>
      <c r="F20" s="79">
        <v>764.56</v>
      </c>
      <c r="G20" s="79">
        <v>357.72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10090.48</v>
      </c>
      <c r="X20" s="29">
        <f>IF(Паспорт!P20&gt;0,Паспорт!P20,X19)</f>
        <v>34.35</v>
      </c>
      <c r="Y20" s="22"/>
      <c r="Z20" s="120"/>
      <c r="AA20" s="120"/>
    </row>
    <row r="21" spans="2:27" ht="15.75">
      <c r="B21" s="14">
        <v>8</v>
      </c>
      <c r="C21" s="79">
        <v>6717.01</v>
      </c>
      <c r="D21" s="79">
        <v>0</v>
      </c>
      <c r="E21" s="79">
        <v>1823.41</v>
      </c>
      <c r="F21" s="79">
        <v>770.93</v>
      </c>
      <c r="G21" s="79">
        <v>79.36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9390.710000000001</v>
      </c>
      <c r="X21" s="29">
        <f>IF(Паспорт!P21&gt;0,Паспорт!P21,X20)</f>
        <v>34.35</v>
      </c>
      <c r="Y21" s="22"/>
      <c r="Z21" s="120"/>
      <c r="AA21" s="120"/>
    </row>
    <row r="22" spans="2:26" ht="15" customHeight="1">
      <c r="B22" s="14">
        <v>9</v>
      </c>
      <c r="C22" s="79">
        <v>6416.1</v>
      </c>
      <c r="D22" s="79">
        <v>0</v>
      </c>
      <c r="E22" s="79">
        <v>1834.76</v>
      </c>
      <c r="F22" s="79">
        <v>788.3</v>
      </c>
      <c r="G22" s="79">
        <v>143.83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9182.99</v>
      </c>
      <c r="X22" s="29">
        <f>IF(Паспорт!P22&gt;0,Паспорт!P22,X21)</f>
        <v>34.35</v>
      </c>
      <c r="Y22" s="22"/>
      <c r="Z22" s="27"/>
    </row>
    <row r="23" spans="2:26" ht="15.75">
      <c r="B23" s="14">
        <v>10</v>
      </c>
      <c r="C23" s="79">
        <v>7042.31</v>
      </c>
      <c r="D23" s="79">
        <v>0</v>
      </c>
      <c r="E23" s="79">
        <v>1961.03</v>
      </c>
      <c r="F23" s="79">
        <v>810.5</v>
      </c>
      <c r="G23" s="79">
        <v>210.17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10024.01</v>
      </c>
      <c r="X23" s="29">
        <f>IF(Паспорт!P23&gt;0,Паспорт!P23,X22)</f>
        <v>34.35</v>
      </c>
      <c r="Y23" s="22"/>
      <c r="Z23" s="27"/>
    </row>
    <row r="24" spans="2:26" ht="15.75">
      <c r="B24" s="14">
        <v>11</v>
      </c>
      <c r="C24" s="79">
        <v>6454.53</v>
      </c>
      <c r="D24" s="79">
        <v>0</v>
      </c>
      <c r="E24" s="79">
        <v>1933.31</v>
      </c>
      <c r="F24" s="79">
        <v>778.41</v>
      </c>
      <c r="G24" s="79">
        <v>161.2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9327.45</v>
      </c>
      <c r="X24" s="29">
        <f>IF(Паспорт!P24&gt;0,Паспорт!P24,X23)</f>
        <v>34.35</v>
      </c>
      <c r="Y24" s="22"/>
      <c r="Z24" s="27"/>
    </row>
    <row r="25" spans="2:26" ht="15.75">
      <c r="B25" s="14">
        <v>12</v>
      </c>
      <c r="C25" s="79">
        <v>6298.21</v>
      </c>
      <c r="D25" s="79">
        <v>0</v>
      </c>
      <c r="E25" s="79">
        <v>1953.97</v>
      </c>
      <c r="F25" s="79">
        <v>787.36</v>
      </c>
      <c r="G25" s="79">
        <v>284.68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9324.220000000001</v>
      </c>
      <c r="X25" s="29">
        <f>IF(Паспорт!P25&gt;0,Паспорт!P25,X24)</f>
        <v>34.35</v>
      </c>
      <c r="Y25" s="22"/>
      <c r="Z25" s="27"/>
    </row>
    <row r="26" spans="2:26" ht="15.75">
      <c r="B26" s="14">
        <v>13</v>
      </c>
      <c r="C26" s="79">
        <v>6043.16</v>
      </c>
      <c r="D26" s="79">
        <v>0</v>
      </c>
      <c r="E26" s="79">
        <v>1860.54</v>
      </c>
      <c r="F26" s="79">
        <v>757.98</v>
      </c>
      <c r="G26" s="79">
        <v>262.27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8923.95</v>
      </c>
      <c r="X26" s="29">
        <f>IF(Паспорт!P26&gt;0,Паспорт!P26,X25)</f>
        <v>34.48</v>
      </c>
      <c r="Y26" s="22"/>
      <c r="Z26" s="27"/>
    </row>
    <row r="27" spans="2:26" ht="15.75">
      <c r="B27" s="14">
        <v>14</v>
      </c>
      <c r="C27" s="79">
        <v>6407.45</v>
      </c>
      <c r="D27" s="79">
        <v>0</v>
      </c>
      <c r="E27" s="79">
        <v>1940.24</v>
      </c>
      <c r="F27" s="79">
        <v>773.63</v>
      </c>
      <c r="G27" s="79">
        <v>207.95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9329.27</v>
      </c>
      <c r="X27" s="29">
        <f>IF(Паспорт!P27&gt;0,Паспорт!P27,X26)</f>
        <v>34.48</v>
      </c>
      <c r="Y27" s="22"/>
      <c r="Z27" s="27"/>
    </row>
    <row r="28" spans="2:26" ht="15.75">
      <c r="B28" s="14">
        <v>15</v>
      </c>
      <c r="C28" s="79">
        <v>7706.04</v>
      </c>
      <c r="D28" s="79">
        <v>0</v>
      </c>
      <c r="E28" s="79">
        <v>2123.81</v>
      </c>
      <c r="F28" s="79">
        <v>966.56</v>
      </c>
      <c r="G28" s="79">
        <v>217.07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11013.48</v>
      </c>
      <c r="X28" s="29">
        <f>IF(Паспорт!P28&gt;0,Паспорт!P28,X27)</f>
        <v>34.48</v>
      </c>
      <c r="Y28" s="22"/>
      <c r="Z28" s="27"/>
    </row>
    <row r="29" spans="2:26" ht="15.75">
      <c r="B29" s="15">
        <v>16</v>
      </c>
      <c r="C29" s="79">
        <v>6668.73</v>
      </c>
      <c r="D29" s="79">
        <v>0</v>
      </c>
      <c r="E29" s="79">
        <v>2079.02</v>
      </c>
      <c r="F29" s="79">
        <v>898.31</v>
      </c>
      <c r="G29" s="79">
        <v>543.6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10189.66</v>
      </c>
      <c r="X29" s="29">
        <f>IF(Паспорт!P29&gt;0,Паспорт!P29,X28)</f>
        <v>34.48</v>
      </c>
      <c r="Y29" s="22"/>
      <c r="Z29" s="27"/>
    </row>
    <row r="30" spans="2:26" ht="15.75">
      <c r="B30" s="15">
        <v>17</v>
      </c>
      <c r="C30" s="79">
        <v>7520.77</v>
      </c>
      <c r="D30" s="79">
        <v>0</v>
      </c>
      <c r="E30" s="79">
        <v>2054.59</v>
      </c>
      <c r="F30" s="79">
        <v>926.75</v>
      </c>
      <c r="G30" s="79">
        <v>702.73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11204.84</v>
      </c>
      <c r="X30" s="29">
        <f>IF(Паспорт!P30&gt;0,Паспорт!P30,X29)</f>
        <v>34.48</v>
      </c>
      <c r="Y30" s="22"/>
      <c r="Z30" s="27"/>
    </row>
    <row r="31" spans="2:26" ht="15.75">
      <c r="B31" s="15">
        <v>18</v>
      </c>
      <c r="C31" s="79">
        <v>9150.13</v>
      </c>
      <c r="D31" s="79">
        <v>0</v>
      </c>
      <c r="E31" s="79">
        <v>2527.24</v>
      </c>
      <c r="F31" s="79">
        <v>952.9</v>
      </c>
      <c r="G31" s="79">
        <v>812.79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13443.059999999998</v>
      </c>
      <c r="X31" s="29">
        <f>IF(Паспорт!P31&gt;0,Паспорт!P31,X30)</f>
        <v>34.48</v>
      </c>
      <c r="Y31" s="22"/>
      <c r="Z31" s="27"/>
    </row>
    <row r="32" spans="2:26" ht="15.75">
      <c r="B32" s="15">
        <v>19</v>
      </c>
      <c r="C32" s="79">
        <v>8252.71</v>
      </c>
      <c r="D32" s="124" t="s">
        <v>64</v>
      </c>
      <c r="E32" s="79">
        <v>2494.74</v>
      </c>
      <c r="F32" s="79">
        <v>999.36</v>
      </c>
      <c r="G32" s="79">
        <v>750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25">
        <v>13012</v>
      </c>
      <c r="X32" s="29">
        <f>IF(Паспорт!P32&gt;0,Паспорт!P32,X31)</f>
        <v>34.48</v>
      </c>
      <c r="Y32" s="22"/>
      <c r="Z32" s="27"/>
    </row>
    <row r="33" spans="2:26" ht="15.75">
      <c r="B33" s="15">
        <v>20</v>
      </c>
      <c r="C33" s="79">
        <v>14981.32</v>
      </c>
      <c r="D33" s="79">
        <v>177.04</v>
      </c>
      <c r="E33" s="79">
        <v>4022.77</v>
      </c>
      <c r="F33" s="79">
        <v>1513.35</v>
      </c>
      <c r="G33" s="79">
        <v>1566.11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22260.59</v>
      </c>
      <c r="X33" s="29">
        <f>IF(Паспорт!P33&gt;0,Паспорт!P33,X32)</f>
        <v>34.48</v>
      </c>
      <c r="Y33" s="22"/>
      <c r="Z33" s="27"/>
    </row>
    <row r="34" spans="2:26" ht="15.75">
      <c r="B34" s="15">
        <v>21</v>
      </c>
      <c r="C34" s="79">
        <v>15478.77</v>
      </c>
      <c r="D34" s="79">
        <v>155.91</v>
      </c>
      <c r="E34" s="79">
        <v>4007.96</v>
      </c>
      <c r="F34" s="79">
        <v>1334.02</v>
      </c>
      <c r="G34" s="79">
        <v>1658.01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22634.67</v>
      </c>
      <c r="X34" s="29">
        <f>IF(Паспорт!P34&gt;0,Паспорт!P34,X33)</f>
        <v>34.48</v>
      </c>
      <c r="Y34" s="22"/>
      <c r="Z34" s="27"/>
    </row>
    <row r="35" spans="2:26" ht="15.75">
      <c r="B35" s="15">
        <v>22</v>
      </c>
      <c r="C35" s="79">
        <v>14131.69</v>
      </c>
      <c r="D35" s="79">
        <v>143.36</v>
      </c>
      <c r="E35" s="79">
        <v>3812.12</v>
      </c>
      <c r="F35" s="79">
        <v>1249.16</v>
      </c>
      <c r="G35" s="79">
        <v>1378.93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20715.260000000002</v>
      </c>
      <c r="X35" s="29">
        <f>IF(Паспорт!P35&gt;0,Паспорт!P35,X34)</f>
        <v>34.48</v>
      </c>
      <c r="Y35" s="22"/>
      <c r="Z35" s="27"/>
    </row>
    <row r="36" spans="2:26" ht="15.75">
      <c r="B36" s="15">
        <v>23</v>
      </c>
      <c r="C36" s="79">
        <v>14526.21</v>
      </c>
      <c r="D36" s="79">
        <v>119.58</v>
      </c>
      <c r="E36" s="79">
        <v>3944.51</v>
      </c>
      <c r="F36" s="79">
        <v>1283.65</v>
      </c>
      <c r="G36" s="79">
        <v>1413.75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21287.7</v>
      </c>
      <c r="X36" s="29">
        <f>IF(Паспорт!P36&gt;0,Паспорт!P36,X35)</f>
        <v>34.48</v>
      </c>
      <c r="Y36" s="22"/>
      <c r="Z36" s="27"/>
    </row>
    <row r="37" spans="2:26" ht="15.75">
      <c r="B37" s="15">
        <v>24</v>
      </c>
      <c r="C37" s="79">
        <v>17325.44</v>
      </c>
      <c r="D37" s="79">
        <v>150.87</v>
      </c>
      <c r="E37" s="79">
        <v>4260.83</v>
      </c>
      <c r="F37" s="79">
        <v>1337.99</v>
      </c>
      <c r="G37" s="79">
        <v>1697.81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24772.940000000002</v>
      </c>
      <c r="X37" s="29">
        <f>IF(Паспорт!P37&gt;0,Паспорт!P37,X36)</f>
        <v>34.48</v>
      </c>
      <c r="Y37" s="22"/>
      <c r="Z37" s="27"/>
    </row>
    <row r="38" spans="2:26" ht="15.75">
      <c r="B38" s="15">
        <v>25</v>
      </c>
      <c r="C38" s="79">
        <v>20852.44</v>
      </c>
      <c r="D38" s="79">
        <v>401.46</v>
      </c>
      <c r="E38" s="79">
        <v>6175.34</v>
      </c>
      <c r="F38" s="79">
        <v>1632.83</v>
      </c>
      <c r="G38" s="79">
        <v>2433.47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31495.54</v>
      </c>
      <c r="X38" s="29">
        <f>IF(Паспорт!P38&gt;0,Паспорт!P38,X37)</f>
        <v>34.48</v>
      </c>
      <c r="Y38" s="22"/>
      <c r="Z38" s="27"/>
    </row>
    <row r="39" spans="2:26" ht="15.75">
      <c r="B39" s="15">
        <v>26</v>
      </c>
      <c r="C39" s="79">
        <v>18378.64</v>
      </c>
      <c r="D39" s="79">
        <v>237.93</v>
      </c>
      <c r="E39" s="79">
        <v>5668.85</v>
      </c>
      <c r="F39" s="79">
        <v>1528.8</v>
      </c>
      <c r="G39" s="79">
        <v>2004.76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27818.979999999996</v>
      </c>
      <c r="X39" s="29">
        <f>IF(Паспорт!P39&gt;0,Паспорт!P39,X38)</f>
        <v>34.48</v>
      </c>
      <c r="Y39" s="22"/>
      <c r="Z39" s="27"/>
    </row>
    <row r="40" spans="2:26" ht="15.75">
      <c r="B40" s="15">
        <v>27</v>
      </c>
      <c r="C40" s="79">
        <v>19822.7</v>
      </c>
      <c r="D40" s="79">
        <v>284.09</v>
      </c>
      <c r="E40" s="79">
        <v>5876.58</v>
      </c>
      <c r="F40" s="79">
        <v>1535.6</v>
      </c>
      <c r="G40" s="79">
        <v>2252.78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29771.75</v>
      </c>
      <c r="X40" s="29">
        <f>IF(Паспорт!P40&gt;0,Паспорт!P40,X39)</f>
        <v>34.66</v>
      </c>
      <c r="Y40" s="22"/>
      <c r="Z40" s="27"/>
    </row>
    <row r="41" spans="2:26" ht="15.75">
      <c r="B41" s="15">
        <v>28</v>
      </c>
      <c r="C41" s="79">
        <v>19279.18</v>
      </c>
      <c r="D41" s="79">
        <v>254.57</v>
      </c>
      <c r="E41" s="79">
        <v>5909.93</v>
      </c>
      <c r="F41" s="79">
        <v>1573.75</v>
      </c>
      <c r="G41" s="79">
        <v>2180.42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29197.85</v>
      </c>
      <c r="X41" s="29">
        <f>IF(Паспорт!P41&gt;0,Паспорт!P41,X40)</f>
        <v>34.66</v>
      </c>
      <c r="Y41" s="22"/>
      <c r="Z41" s="27"/>
    </row>
    <row r="42" spans="2:26" ht="15.75" customHeight="1">
      <c r="B42" s="15">
        <v>29</v>
      </c>
      <c r="C42" s="79">
        <v>16859.94</v>
      </c>
      <c r="D42" s="79">
        <v>181.36</v>
      </c>
      <c r="E42" s="79">
        <v>5213.52</v>
      </c>
      <c r="F42" s="79">
        <v>1461.99</v>
      </c>
      <c r="G42" s="79">
        <v>1964.89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25681.7</v>
      </c>
      <c r="X42" s="29">
        <f>IF(Паспорт!P42&gt;0,Паспорт!P42,X41)</f>
        <v>34.66</v>
      </c>
      <c r="Y42" s="22"/>
      <c r="Z42" s="27"/>
    </row>
    <row r="43" spans="2:26" ht="16.5" customHeight="1">
      <c r="B43" s="15">
        <v>30</v>
      </c>
      <c r="C43" s="79">
        <v>16781.8</v>
      </c>
      <c r="D43" s="79">
        <v>157.86</v>
      </c>
      <c r="E43" s="79">
        <v>4517.31</v>
      </c>
      <c r="F43" s="79">
        <v>1312.67</v>
      </c>
      <c r="G43" s="79">
        <v>1788.38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24558.02</v>
      </c>
      <c r="X43" s="29">
        <f>IF(Паспорт!P43&gt;0,Паспорт!P43,X42)</f>
        <v>34.66</v>
      </c>
      <c r="Y43" s="22"/>
      <c r="Z43" s="27"/>
    </row>
    <row r="44" spans="2:26" ht="15" customHeight="1" hidden="1">
      <c r="B44" s="15">
        <v>31</v>
      </c>
      <c r="C44" s="79">
        <v>5333</v>
      </c>
      <c r="D44" s="79">
        <v>860</v>
      </c>
      <c r="E44" s="79">
        <v>1775.02</v>
      </c>
      <c r="F44" s="79">
        <v>827.15</v>
      </c>
      <c r="G44" s="79">
        <v>50.49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8845.66</v>
      </c>
      <c r="X44" s="29">
        <f>IF(Паспорт!P44&gt;0,Паспорт!P44,X43)</f>
        <v>34.66</v>
      </c>
      <c r="Y44" s="22"/>
      <c r="Z44" s="27"/>
    </row>
    <row r="45" spans="2:27" ht="66" customHeight="1">
      <c r="B45" s="15" t="s">
        <v>40</v>
      </c>
      <c r="C45" s="80">
        <f>SUM(C14:C43)</f>
        <v>322482.89</v>
      </c>
      <c r="D45" s="80">
        <v>2779</v>
      </c>
      <c r="E45" s="80">
        <f>SUM(E14:E43)</f>
        <v>91112.82000000002</v>
      </c>
      <c r="F45" s="80">
        <f>SUM(F14:F43)</f>
        <v>31346.33</v>
      </c>
      <c r="G45" s="80">
        <f>SUM(G14:G43)</f>
        <v>26613.069999999996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SUM(W14:W43)</f>
        <v>474334.33</v>
      </c>
      <c r="X45" s="30">
        <f>SUMPRODUCT(X14:X44,W14:W44)/SUM(W14:W44)</f>
        <v>34.492494096247654</v>
      </c>
      <c r="Y45" s="26"/>
      <c r="Z45" s="122" t="s">
        <v>41</v>
      </c>
      <c r="AA45" s="12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3"/>
      <c r="Z46"/>
    </row>
    <row r="47" spans="3:26" ht="12.75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24"/>
      <c r="Z47"/>
    </row>
    <row r="48" spans="2:7" ht="12.75">
      <c r="B48" s="123" t="s">
        <v>65</v>
      </c>
      <c r="C48" s="123"/>
      <c r="D48" s="123"/>
      <c r="E48" s="123"/>
      <c r="F48" s="123"/>
      <c r="G48" s="123"/>
    </row>
    <row r="49" spans="3:29" ht="23.25" customHeight="1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1"/>
      <c r="U49" s="52"/>
      <c r="V49" s="52" t="s">
        <v>63</v>
      </c>
      <c r="W49" s="82"/>
      <c r="X49" s="83"/>
      <c r="Y49" s="81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57</v>
      </c>
      <c r="Q51" s="11"/>
      <c r="R51" s="11"/>
      <c r="S51" s="11"/>
      <c r="T51" s="11"/>
      <c r="U51" s="11"/>
      <c r="V51" s="52" t="s">
        <v>63</v>
      </c>
      <c r="W51" s="11"/>
      <c r="X51" s="11"/>
      <c r="Y51" s="25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2">
    <mergeCell ref="Z45:AA45"/>
    <mergeCell ref="E11:E13"/>
    <mergeCell ref="F11:F13"/>
    <mergeCell ref="G11:G13"/>
    <mergeCell ref="H11:H13"/>
    <mergeCell ref="B48:G48"/>
    <mergeCell ref="C5:X5"/>
    <mergeCell ref="B7:X7"/>
    <mergeCell ref="B8:X8"/>
    <mergeCell ref="B10:B13"/>
    <mergeCell ref="I11:I13"/>
    <mergeCell ref="Z14:AA21"/>
    <mergeCell ref="T11:T13"/>
    <mergeCell ref="Q11:Q13"/>
    <mergeCell ref="K11:K13"/>
    <mergeCell ref="B6:Y6"/>
    <mergeCell ref="C47:X47"/>
    <mergeCell ref="L11:L13"/>
    <mergeCell ref="V11:V13"/>
    <mergeCell ref="N11:N13"/>
    <mergeCell ref="O11:O13"/>
    <mergeCell ref="R11:R13"/>
    <mergeCell ref="D11:D13"/>
    <mergeCell ref="J11:J13"/>
    <mergeCell ref="X10:X13"/>
    <mergeCell ref="P11:P13"/>
    <mergeCell ref="C11:C13"/>
    <mergeCell ref="S11:S13"/>
    <mergeCell ref="U11:U13"/>
    <mergeCell ref="W10:W13"/>
    <mergeCell ref="C10:V10"/>
    <mergeCell ref="M11:M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2016-09-30T08:34:35Z</cp:lastPrinted>
  <dcterms:created xsi:type="dcterms:W3CDTF">2010-01-29T08:37:16Z</dcterms:created>
  <dcterms:modified xsi:type="dcterms:W3CDTF">2016-10-03T11:41:45Z</dcterms:modified>
  <cp:category/>
  <cp:version/>
  <cp:contentType/>
  <cp:contentStatus/>
</cp:coreProperties>
</file>