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103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<sst xmlns="http://schemas.openxmlformats.org/spreadsheetml/2006/main" count="80" uniqueCount="65">
  <si>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</si>
  <si>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</si>
  <si>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</si>
  <si>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</si>
  <si>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</si>
  <si>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</si>
  <si>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</si>
  <si>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</si>
  <si>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</si>
  <si>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</si>
  <si>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</si>
  <si>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</si>
  <si>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</si>
  <si>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</si>
  <si>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</si>
  <si>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</si>
  <si>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</si>
  <si>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</si>
  <si>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</si>
  <si>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</si>
  <si>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</si>
  <si>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</si>
  <si>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</si>
  <si>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</si>
  <si>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</si>
  <si>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</si>
  <si>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</si>
  <si>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</si>
  <si>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</si>
  <si>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</si>
  <si>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</si>
  <si>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</si>
  <si>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</si>
  <si>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</si>
  <si>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</si>
  <si>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</si>
  <si>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</si>
  <si>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</si>
  <si>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</si>
  <si>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</si>
  <si>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</si>
  <si>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</si>
  <si>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</si>
  <si>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</si>
  <si>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</si>
  <si>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</si>
  <si>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</si>
  <si>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</si>
  <si>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</si>
  <si>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</si>
  <si>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</si>
  <si>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</si>
  <si>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</si>
  <si>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t xml:space="preserve"> 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</si>
  <si>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Артема,Щастя.</t>
    </r>
  </si>
  <si>
    <t>ГРС Артема</t>
  </si>
  <si>
    <t xml:space="preserve"> ГРС Щастя город</t>
  </si>
  <si>
    <t xml:space="preserve"> ГРС Щастя ТЭЦ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</si>
  <si>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Артема, Щастя.</t>
    </r>
  </si>
  <si>
    <t xml:space="preserve">Ю.О.Головко </t>
  </si>
  <si>
    <t xml:space="preserve">М.О.Єрьоменко </t>
  </si>
  <si>
    <r>
      <rPr>
        <sz val="12"/>
        <color indexed="10"/>
        <rFont val="Times New Roman"/>
        <family val="1"/>
      </rPr>
      <t>з газопроводу</t>
    </r>
    <r>
      <rPr>
        <b/>
        <sz val="12"/>
        <color indexed="10"/>
        <rFont val="Times New Roman"/>
        <family val="1"/>
      </rPr>
      <t xml:space="preserve">  Ставрополь -Москва     </t>
    </r>
    <r>
      <rPr>
        <sz val="12"/>
        <color indexed="10"/>
        <rFont val="Times New Roman"/>
        <family val="1"/>
      </rPr>
      <t>за період з</t>
    </r>
    <r>
      <rPr>
        <b/>
        <sz val="12"/>
        <color indexed="10"/>
        <rFont val="Times New Roman"/>
        <family val="1"/>
      </rPr>
      <t xml:space="preserve">   </t>
    </r>
    <r>
      <rPr>
        <b/>
        <u val="single"/>
        <sz val="12"/>
        <color indexed="10"/>
        <rFont val="Times New Roman"/>
        <family val="1"/>
      </rPr>
      <t>01.09.2016р.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</t>
    </r>
    <r>
      <rPr>
        <b/>
        <u val="single"/>
        <sz val="12"/>
        <color indexed="10"/>
        <rFont val="Times New Roman"/>
        <family val="1"/>
      </rPr>
      <t>30.09.2016р.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</si>
  <si>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Ставрополь -Москва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30.09.2016р.</t>
    </r>
  </si>
  <si>
    <t>від</t>
  </si>
  <si>
    <t>03.10.2016р.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</si>
</sst>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81" fillId="0" borderId="10" xfId="0" applyNumberFormat="1" applyFont="1" applyBorder="1" applyAlignment="1">
      <alignment horizontal="center"/>
    </xf>
    <xf numFmtId="179" fontId="81" fillId="0" borderId="10" xfId="0" applyNumberFormat="1" applyFont="1" applyBorder="1" applyAlignment="1">
      <alignment horizontal="center" wrapText="1"/>
    </xf>
    <xf numFmtId="2" fontId="81" fillId="0" borderId="10" xfId="0" applyNumberFormat="1" applyFont="1" applyBorder="1" applyAlignment="1">
      <alignment horizontal="center" wrapText="1"/>
    </xf>
    <xf numFmtId="1" fontId="81" fillId="0" borderId="10" xfId="0" applyNumberFormat="1" applyFont="1" applyBorder="1" applyAlignment="1">
      <alignment horizontal="center" wrapText="1"/>
    </xf>
    <xf numFmtId="177" fontId="81" fillId="0" borderId="10" xfId="0" applyNumberFormat="1" applyFont="1" applyBorder="1" applyAlignment="1">
      <alignment horizontal="center" wrapText="1"/>
    </xf>
    <xf numFmtId="179" fontId="81" fillId="0" borderId="10" xfId="0" applyNumberFormat="1" applyFont="1" applyBorder="1" applyAlignment="1">
      <alignment wrapText="1"/>
    </xf>
    <xf numFmtId="2" fontId="81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1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94" fillId="34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6" fillId="0" borderId="20" xfId="0" applyFont="1" applyBorder="1" applyAlignment="1">
      <alignment horizontal="center" vertical="center" textRotation="90" wrapText="1"/>
    </xf>
    <xf numFmtId="0" fontId="96" fillId="0" borderId="21" xfId="0" applyFont="1" applyBorder="1" applyAlignment="1">
      <alignment horizontal="center" vertical="center" textRotation="90" wrapText="1"/>
    </xf>
    <xf numFmtId="0" fontId="96" fillId="0" borderId="22" xfId="0" applyFont="1" applyBorder="1" applyAlignment="1">
      <alignment horizontal="center" vertical="center" textRotation="90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">
      <selection activeCell="Q34" sqref="Q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8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18" customHeight="1">
      <c r="B7" s="100" t="s">
        <v>54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55"/>
      <c r="AA7" s="55"/>
    </row>
    <row r="8" spans="2:27" ht="18" customHeight="1">
      <c r="B8" s="90" t="s">
        <v>62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4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7" t="s">
        <v>22</v>
      </c>
      <c r="V10" s="94" t="s">
        <v>23</v>
      </c>
      <c r="W10" s="94" t="s">
        <v>35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107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33</v>
      </c>
      <c r="R11" s="94" t="s">
        <v>20</v>
      </c>
      <c r="S11" s="94" t="s">
        <v>34</v>
      </c>
      <c r="T11" s="94" t="s">
        <v>21</v>
      </c>
      <c r="U11" s="98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107"/>
      <c r="D12" s="91"/>
      <c r="E12" s="91"/>
      <c r="F12" s="91"/>
      <c r="G12" s="91"/>
      <c r="H12" s="91"/>
      <c r="I12" s="91"/>
      <c r="J12" s="91"/>
      <c r="K12" s="91"/>
      <c r="L12" s="91"/>
      <c r="M12" s="95"/>
      <c r="N12" s="95"/>
      <c r="O12" s="95"/>
      <c r="P12" s="95"/>
      <c r="Q12" s="95"/>
      <c r="R12" s="95"/>
      <c r="S12" s="95"/>
      <c r="T12" s="95"/>
      <c r="U12" s="98"/>
      <c r="V12" s="95"/>
      <c r="W12" s="95"/>
      <c r="X12" s="95"/>
      <c r="Y12" s="95"/>
      <c r="Z12" s="3"/>
      <c r="AB12" s="6"/>
      <c r="AC12"/>
    </row>
    <row r="13" spans="2:29" ht="30" customHeight="1">
      <c r="B13" s="101"/>
      <c r="C13" s="107"/>
      <c r="D13" s="91"/>
      <c r="E13" s="91"/>
      <c r="F13" s="91"/>
      <c r="G13" s="91"/>
      <c r="H13" s="91"/>
      <c r="I13" s="91"/>
      <c r="J13" s="91"/>
      <c r="K13" s="91"/>
      <c r="L13" s="91"/>
      <c r="M13" s="96"/>
      <c r="N13" s="96"/>
      <c r="O13" s="96"/>
      <c r="P13" s="96"/>
      <c r="Q13" s="96"/>
      <c r="R13" s="96"/>
      <c r="S13" s="96"/>
      <c r="T13" s="96"/>
      <c r="U13" s="99"/>
      <c r="V13" s="96"/>
      <c r="W13" s="96"/>
      <c r="X13" s="96"/>
      <c r="Y13" s="96"/>
      <c r="Z13" s="3"/>
      <c r="AB13" s="6"/>
      <c r="AC13"/>
    </row>
    <row r="14" spans="2:28" s="75" customFormat="1" ht="12.75">
      <c r="B14" s="56">
        <v>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61"/>
      <c r="X14" s="62"/>
      <c r="Y14" s="63"/>
      <c r="AA14" s="76">
        <f>SUM(C14:N14)</f>
        <v>0</v>
      </c>
      <c r="AB14" s="77"/>
    </row>
    <row r="15" spans="2:29" ht="12.75">
      <c r="B15" s="17">
        <v>2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4"/>
      <c r="P15" s="45"/>
      <c r="Q15" s="46"/>
      <c r="R15" s="45"/>
      <c r="S15" s="46"/>
      <c r="T15" s="45"/>
      <c r="U15" s="47"/>
      <c r="V15" s="47"/>
      <c r="W15" s="44"/>
      <c r="X15" s="44"/>
      <c r="Y15" s="18"/>
      <c r="AA15" s="4">
        <f aca="true" t="shared" si="0" ref="AA15:AA43">SUM(C15:N15)</f>
        <v>0</v>
      </c>
      <c r="AB15" s="32" t="str">
        <f>IF(AA15=100,"ОК"," ")</f>
        <v> </v>
      </c>
      <c r="AC15"/>
    </row>
    <row r="16" spans="2:29" ht="12.75">
      <c r="B16" s="17">
        <v>3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4"/>
      <c r="P16" s="45"/>
      <c r="Q16" s="46"/>
      <c r="R16" s="45"/>
      <c r="S16" s="46"/>
      <c r="T16" s="45"/>
      <c r="U16" s="47"/>
      <c r="V16" s="47"/>
      <c r="W16" s="4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2" t="str">
        <f>IF(AA17=100,"ОК"," ")</f>
        <v> </v>
      </c>
      <c r="AC17"/>
    </row>
    <row r="18" spans="2:29" ht="12.75">
      <c r="B18" s="17">
        <v>5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5"/>
      <c r="P18" s="45"/>
      <c r="Q18" s="46"/>
      <c r="R18" s="45"/>
      <c r="S18" s="46"/>
      <c r="T18" s="45"/>
      <c r="U18" s="47"/>
      <c r="V18" s="47"/>
      <c r="W18" s="4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8" s="75" customFormat="1" ht="12.75">
      <c r="B19" s="56">
        <v>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6"/>
      <c r="X19" s="87"/>
      <c r="Y19" s="87"/>
      <c r="AA19" s="76">
        <f>SUM(C19:N19)</f>
        <v>0</v>
      </c>
      <c r="AB19" s="77"/>
    </row>
    <row r="20" spans="2:29" ht="12.75">
      <c r="B20" s="17">
        <v>7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5"/>
      <c r="P20" s="45"/>
      <c r="Q20" s="46"/>
      <c r="R20" s="45"/>
      <c r="S20" s="46"/>
      <c r="T20" s="45"/>
      <c r="U20" s="47"/>
      <c r="V20" s="47"/>
      <c r="W20" s="44"/>
      <c r="X20" s="44"/>
      <c r="Y20" s="18"/>
      <c r="AA20" s="4">
        <f t="shared" si="0"/>
        <v>0</v>
      </c>
      <c r="AB20" s="32" t="str">
        <f t="shared" si="1"/>
        <v> </v>
      </c>
      <c r="AC20"/>
    </row>
    <row r="21" spans="2:28" s="75" customFormat="1" ht="12.75">
      <c r="B21" s="56"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9"/>
      <c r="R21" s="58"/>
      <c r="S21" s="60"/>
      <c r="T21" s="58"/>
      <c r="U21" s="60"/>
      <c r="V21" s="60"/>
      <c r="W21" s="85"/>
      <c r="X21" s="62"/>
      <c r="Y21" s="63"/>
      <c r="AA21" s="76">
        <f>SUM(C21:N21)</f>
        <v>0</v>
      </c>
      <c r="AB21" s="77"/>
    </row>
    <row r="22" spans="2:28" s="75" customFormat="1" ht="12.75">
      <c r="B22" s="56">
        <v>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6"/>
      <c r="X22" s="87"/>
      <c r="Y22" s="87"/>
      <c r="AA22" s="76">
        <f>SUM(C22:N22)</f>
        <v>0</v>
      </c>
      <c r="AB22" s="77"/>
    </row>
    <row r="23" spans="2:28" s="75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59"/>
      <c r="T23" s="58"/>
      <c r="U23" s="60"/>
      <c r="V23" s="60"/>
      <c r="W23" s="61"/>
      <c r="X23" s="62"/>
      <c r="Y23" s="63"/>
      <c r="AA23" s="76">
        <f>SUM(C23:N23)</f>
        <v>0</v>
      </c>
      <c r="AB23" s="77"/>
    </row>
    <row r="24" spans="2:29" ht="12.75">
      <c r="B24" s="17">
        <v>11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5"/>
      <c r="P24" s="45"/>
      <c r="Q24" s="46"/>
      <c r="R24" s="45"/>
      <c r="S24" s="46"/>
      <c r="T24" s="45"/>
      <c r="U24" s="47"/>
      <c r="V24" s="47"/>
      <c r="W24" s="4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12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5"/>
      <c r="P25" s="45"/>
      <c r="Q25" s="46"/>
      <c r="R25" s="45"/>
      <c r="S25" s="46"/>
      <c r="T25" s="45"/>
      <c r="U25" s="47"/>
      <c r="V25" s="47"/>
      <c r="W25" s="44"/>
      <c r="X25" s="44"/>
      <c r="Y25" s="18"/>
      <c r="AA25" s="4">
        <f t="shared" si="0"/>
        <v>0</v>
      </c>
      <c r="AB25" s="32" t="str">
        <f t="shared" si="1"/>
        <v> </v>
      </c>
      <c r="AC25"/>
    </row>
    <row r="26" spans="2:28" s="75" customFormat="1" ht="12.75" customHeight="1">
      <c r="B26" s="56">
        <v>13</v>
      </c>
      <c r="C26" s="84">
        <v>90.8972</v>
      </c>
      <c r="D26" s="84">
        <v>3.7203</v>
      </c>
      <c r="E26" s="84">
        <v>1.1668</v>
      </c>
      <c r="F26" s="84">
        <v>0.1637</v>
      </c>
      <c r="G26" s="84">
        <v>0.278</v>
      </c>
      <c r="H26" s="84">
        <v>0.0109</v>
      </c>
      <c r="I26" s="84">
        <v>0.0766</v>
      </c>
      <c r="J26" s="84">
        <v>0.0649</v>
      </c>
      <c r="K26" s="84">
        <v>0.1113</v>
      </c>
      <c r="L26" s="84">
        <v>0.0107</v>
      </c>
      <c r="M26" s="84">
        <v>2.402</v>
      </c>
      <c r="N26" s="84">
        <v>1.0976</v>
      </c>
      <c r="O26" s="84">
        <v>0.7432</v>
      </c>
      <c r="P26" s="84">
        <v>34.48</v>
      </c>
      <c r="Q26" s="84">
        <v>8235</v>
      </c>
      <c r="R26" s="84">
        <v>38.17</v>
      </c>
      <c r="S26" s="84">
        <v>9118</v>
      </c>
      <c r="T26" s="84">
        <v>48.6</v>
      </c>
      <c r="U26" s="84">
        <v>-6.2</v>
      </c>
      <c r="V26" s="84">
        <v>-3.5</v>
      </c>
      <c r="W26" s="86" t="s">
        <v>63</v>
      </c>
      <c r="X26" s="87">
        <v>0.007</v>
      </c>
      <c r="Y26" s="87">
        <v>0.0001</v>
      </c>
      <c r="AA26" s="76">
        <f>SUM(C26:N26)</f>
        <v>100</v>
      </c>
      <c r="AB26" s="77"/>
    </row>
    <row r="27" spans="2:28" s="75" customFormat="1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60"/>
      <c r="T27" s="58"/>
      <c r="U27" s="60"/>
      <c r="V27" s="60"/>
      <c r="W27" s="85"/>
      <c r="X27" s="62"/>
      <c r="Y27" s="63"/>
      <c r="AA27" s="76">
        <f>SUM(C27:N27)</f>
        <v>0</v>
      </c>
      <c r="AB27" s="77"/>
    </row>
    <row r="28" spans="2:29" ht="12.75">
      <c r="B28" s="17">
        <v>15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5"/>
      <c r="P28" s="45"/>
      <c r="Q28" s="46"/>
      <c r="R28" s="45"/>
      <c r="S28" s="46"/>
      <c r="T28" s="45"/>
      <c r="U28" s="47"/>
      <c r="V28" s="47"/>
      <c r="W28" s="44"/>
      <c r="X28" s="44"/>
      <c r="Y28" s="18"/>
      <c r="AA28" s="4">
        <f t="shared" si="0"/>
        <v>0</v>
      </c>
      <c r="AB28" s="32" t="str">
        <f t="shared" si="1"/>
        <v> </v>
      </c>
      <c r="AC28"/>
    </row>
    <row r="29" spans="2:28" s="75" customFormat="1" ht="12.75">
      <c r="B29" s="56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60"/>
      <c r="T29" s="58"/>
      <c r="U29" s="60"/>
      <c r="V29" s="60"/>
      <c r="W29" s="61"/>
      <c r="X29" s="62"/>
      <c r="Y29" s="63"/>
      <c r="AA29" s="76">
        <f>SUM(C29:N29)</f>
        <v>0</v>
      </c>
      <c r="AB29" s="77"/>
    </row>
    <row r="30" spans="2:28" s="75" customFormat="1" ht="12.75">
      <c r="B30" s="56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58"/>
      <c r="S30" s="59"/>
      <c r="T30" s="58"/>
      <c r="U30" s="60"/>
      <c r="V30" s="60"/>
      <c r="W30" s="61"/>
      <c r="X30" s="62"/>
      <c r="Y30" s="63"/>
      <c r="AA30" s="76">
        <f>SUM(C30:N30)</f>
        <v>0</v>
      </c>
      <c r="AB30" s="77"/>
    </row>
    <row r="31" spans="2:28" s="75" customFormat="1" ht="12.75">
      <c r="B31" s="56">
        <v>18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6"/>
      <c r="X31" s="87"/>
      <c r="Y31" s="87"/>
      <c r="AA31" s="76"/>
      <c r="AB31" s="77"/>
    </row>
    <row r="32" spans="2:29" ht="12.75">
      <c r="B32" s="19">
        <v>19</v>
      </c>
      <c r="C32" s="1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5"/>
      <c r="P32" s="45"/>
      <c r="Q32" s="46"/>
      <c r="R32" s="45"/>
      <c r="S32" s="46"/>
      <c r="T32" s="45"/>
      <c r="U32" s="47"/>
      <c r="V32" s="47"/>
      <c r="W32" s="44"/>
      <c r="X32" s="44"/>
      <c r="Y32" s="18"/>
      <c r="AA32" s="4">
        <f t="shared" si="0"/>
        <v>0</v>
      </c>
      <c r="AB32" s="32" t="str">
        <f t="shared" si="1"/>
        <v> </v>
      </c>
      <c r="AC32"/>
    </row>
    <row r="33" spans="2:29" ht="12.75">
      <c r="B33" s="19">
        <v>20</v>
      </c>
      <c r="C33" s="1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65"/>
      <c r="P33" s="45"/>
      <c r="Q33" s="46"/>
      <c r="R33" s="45"/>
      <c r="S33" s="46"/>
      <c r="T33" s="45"/>
      <c r="U33" s="47"/>
      <c r="V33" s="47"/>
      <c r="W33" s="4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65"/>
      <c r="P34" s="45"/>
      <c r="Q34" s="46"/>
      <c r="R34" s="45"/>
      <c r="S34" s="46"/>
      <c r="T34" s="45"/>
      <c r="U34" s="47"/>
      <c r="V34" s="47"/>
      <c r="W34" s="4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2:28" s="75" customFormat="1" ht="12.75">
      <c r="B35" s="56"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59"/>
      <c r="R35" s="58"/>
      <c r="S35" s="60"/>
      <c r="T35" s="58"/>
      <c r="U35" s="60"/>
      <c r="V35" s="60"/>
      <c r="W35" s="85"/>
      <c r="X35" s="62"/>
      <c r="Y35" s="63"/>
      <c r="AA35" s="76">
        <f>SUM(C35:N35)</f>
        <v>0</v>
      </c>
      <c r="AB35" s="77"/>
    </row>
    <row r="36" spans="2:29" ht="12.75">
      <c r="B36" s="19">
        <v>23</v>
      </c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65"/>
      <c r="P36" s="45"/>
      <c r="Q36" s="46"/>
      <c r="R36" s="45"/>
      <c r="S36" s="46"/>
      <c r="T36" s="45"/>
      <c r="U36" s="47"/>
      <c r="V36" s="47"/>
      <c r="W36" s="4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65"/>
      <c r="P37" s="45"/>
      <c r="Q37" s="46"/>
      <c r="R37" s="45"/>
      <c r="S37" s="46"/>
      <c r="T37" s="45"/>
      <c r="U37" s="47"/>
      <c r="V37" s="47"/>
      <c r="W37" s="44"/>
      <c r="X37" s="48"/>
      <c r="Y37" s="48"/>
      <c r="AA37" s="4">
        <f t="shared" si="0"/>
        <v>0</v>
      </c>
      <c r="AB37" s="32" t="str">
        <f t="shared" si="1"/>
        <v> </v>
      </c>
      <c r="AC37"/>
    </row>
    <row r="38" spans="2:28" s="75" customFormat="1" ht="12.75">
      <c r="B38" s="56">
        <v>25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6"/>
      <c r="X38" s="87"/>
      <c r="Y38" s="87"/>
      <c r="AA38" s="76">
        <f>SUM(C38:N38)</f>
        <v>0</v>
      </c>
      <c r="AB38" s="77"/>
    </row>
    <row r="39" spans="2:28" s="75" customFormat="1" ht="12.75">
      <c r="B39" s="56">
        <v>26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9"/>
      <c r="R39" s="58"/>
      <c r="S39" s="60"/>
      <c r="T39" s="58"/>
      <c r="U39" s="88"/>
      <c r="V39" s="88"/>
      <c r="W39" s="85"/>
      <c r="X39" s="62"/>
      <c r="Y39" s="63"/>
      <c r="AA39" s="76">
        <f>SUM(C39:N39)</f>
        <v>0</v>
      </c>
      <c r="AB39" s="77"/>
    </row>
    <row r="40" spans="2:28" s="75" customFormat="1" ht="12.75" customHeight="1">
      <c r="B40" s="56">
        <v>27</v>
      </c>
      <c r="C40" s="84">
        <v>92.3385</v>
      </c>
      <c r="D40" s="84">
        <v>3.8201</v>
      </c>
      <c r="E40" s="84">
        <v>0.9999</v>
      </c>
      <c r="F40" s="84">
        <v>0.1264</v>
      </c>
      <c r="G40" s="84">
        <v>0.2012</v>
      </c>
      <c r="H40" s="84">
        <v>0.0121</v>
      </c>
      <c r="I40" s="84">
        <v>0.0578</v>
      </c>
      <c r="J40" s="84">
        <v>0.0479</v>
      </c>
      <c r="K40" s="84">
        <v>0.083</v>
      </c>
      <c r="L40" s="84">
        <v>0.0104</v>
      </c>
      <c r="M40" s="84">
        <v>1.8762</v>
      </c>
      <c r="N40" s="84">
        <v>0.4265</v>
      </c>
      <c r="O40" s="84">
        <v>0.7277</v>
      </c>
      <c r="P40" s="89">
        <v>34.66</v>
      </c>
      <c r="Q40" s="84">
        <v>8278</v>
      </c>
      <c r="R40" s="84">
        <v>38.38</v>
      </c>
      <c r="S40" s="84">
        <v>9167</v>
      </c>
      <c r="T40" s="84">
        <v>49.38</v>
      </c>
      <c r="U40" s="84"/>
      <c r="V40" s="84"/>
      <c r="W40" s="86"/>
      <c r="X40" s="87"/>
      <c r="Y40" s="87"/>
      <c r="AA40" s="76">
        <f>SUM(C40:N40)</f>
        <v>100</v>
      </c>
      <c r="AB40" s="77"/>
    </row>
    <row r="41" spans="2:29" ht="12.75">
      <c r="B41" s="19">
        <v>28</v>
      </c>
      <c r="C41" s="18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5"/>
      <c r="P41" s="45"/>
      <c r="Q41" s="46"/>
      <c r="R41" s="45"/>
      <c r="S41" s="46"/>
      <c r="T41" s="45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65"/>
      <c r="P42" s="45"/>
      <c r="Q42" s="46"/>
      <c r="R42" s="45"/>
      <c r="S42" s="46"/>
      <c r="T42" s="45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5"/>
      <c r="P43" s="45"/>
      <c r="Q43" s="46"/>
      <c r="R43" s="45"/>
      <c r="S43" s="46"/>
      <c r="T43" s="49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5.7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6.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59</v>
      </c>
      <c r="Q46" s="13"/>
      <c r="R46" s="13"/>
      <c r="S46" s="13"/>
      <c r="T46" s="66"/>
      <c r="U46" s="67"/>
      <c r="V46" s="67"/>
      <c r="W46" s="102">
        <v>42643</v>
      </c>
      <c r="X46" s="103"/>
      <c r="Y46" s="68"/>
      <c r="AC46" s="69"/>
    </row>
    <row r="47" spans="4:29" s="1" customFormat="1" ht="12.75">
      <c r="D47" s="1" t="s">
        <v>27</v>
      </c>
      <c r="M47" s="2" t="s">
        <v>0</v>
      </c>
      <c r="O47" s="2"/>
      <c r="P47" s="70" t="s">
        <v>29</v>
      </c>
      <c r="Q47" s="70"/>
      <c r="T47" s="2"/>
      <c r="W47" s="2"/>
      <c r="X47" s="2" t="s">
        <v>16</v>
      </c>
      <c r="AC47" s="69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60</v>
      </c>
      <c r="Q48" s="13"/>
      <c r="R48" s="13"/>
      <c r="S48" s="13"/>
      <c r="T48" s="13"/>
      <c r="U48" s="67"/>
      <c r="V48" s="67"/>
      <c r="W48" s="102">
        <v>42643</v>
      </c>
      <c r="X48" s="103"/>
      <c r="Y48" s="13"/>
      <c r="AC48" s="69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9"/>
    </row>
    <row r="53" spans="3:10" ht="12.75">
      <c r="C53" s="50"/>
      <c r="D53" s="38" t="s">
        <v>43</v>
      </c>
      <c r="E53" s="38"/>
      <c r="F53" s="38"/>
      <c r="G53" s="38"/>
      <c r="H53" s="38"/>
      <c r="I53" s="38"/>
      <c r="J53" s="38"/>
    </row>
  </sheetData>
  <sheetProtection/>
  <mergeCells count="31">
    <mergeCell ref="W46:X46"/>
    <mergeCell ref="M11:M13"/>
    <mergeCell ref="O11:O13"/>
    <mergeCell ref="L11:L13"/>
    <mergeCell ref="X10:X13"/>
    <mergeCell ref="S11:S13"/>
    <mergeCell ref="P11:P13"/>
    <mergeCell ref="N11:N13"/>
    <mergeCell ref="J11:J13"/>
    <mergeCell ref="Q11:Q13"/>
    <mergeCell ref="C11:C13"/>
    <mergeCell ref="E11:E13"/>
    <mergeCell ref="W10:W13"/>
    <mergeCell ref="W48:X48"/>
    <mergeCell ref="C10:N10"/>
    <mergeCell ref="T11:T13"/>
    <mergeCell ref="O10:T10"/>
    <mergeCell ref="V10:V13"/>
    <mergeCell ref="I11:I13"/>
    <mergeCell ref="H11:H13"/>
    <mergeCell ref="R11:R13"/>
    <mergeCell ref="B8:Y8"/>
    <mergeCell ref="K11:K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2" zoomScaleNormal="82" zoomScaleSheetLayoutView="73" workbookViewId="0" topLeftCell="A1">
      <selection activeCell="E45" sqref="E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39" t="s">
        <v>31</v>
      </c>
      <c r="C2" s="39"/>
      <c r="D2" s="39"/>
      <c r="E2" s="39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40" t="s">
        <v>52</v>
      </c>
      <c r="C3" s="40"/>
      <c r="D3" s="40"/>
      <c r="E3" s="39"/>
      <c r="F3" s="39"/>
      <c r="G3" s="39"/>
      <c r="H3" s="39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8"/>
      <c r="C5" s="117" t="s">
        <v>36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22"/>
    </row>
    <row r="6" spans="2:25" ht="18" customHeight="1">
      <c r="B6" s="109" t="s">
        <v>58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2:25" ht="18" customHeight="1">
      <c r="B7" s="110" t="s">
        <v>61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2:25" ht="18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4"/>
    </row>
    <row r="10" spans="2:26" ht="30" customHeight="1">
      <c r="B10" s="94" t="s">
        <v>26</v>
      </c>
      <c r="C10" s="104" t="s">
        <v>40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3" t="s">
        <v>41</v>
      </c>
      <c r="X10" s="114" t="s">
        <v>44</v>
      </c>
      <c r="Y10" s="25"/>
      <c r="Z10"/>
    </row>
    <row r="11" spans="2:26" ht="48.75" customHeight="1">
      <c r="B11" s="95"/>
      <c r="C11" s="107" t="s">
        <v>55</v>
      </c>
      <c r="D11" s="91" t="s">
        <v>56</v>
      </c>
      <c r="E11" s="91" t="s">
        <v>57</v>
      </c>
      <c r="F11" s="91"/>
      <c r="G11" s="91"/>
      <c r="H11" s="91"/>
      <c r="I11" s="91"/>
      <c r="J11" s="91"/>
      <c r="K11" s="91"/>
      <c r="L11" s="91"/>
      <c r="M11" s="94"/>
      <c r="N11" s="94"/>
      <c r="O11" s="94"/>
      <c r="P11" s="94"/>
      <c r="Q11" s="94"/>
      <c r="R11" s="94"/>
      <c r="S11" s="94"/>
      <c r="T11" s="94"/>
      <c r="U11" s="94"/>
      <c r="V11" s="120"/>
      <c r="W11" s="113"/>
      <c r="X11" s="115"/>
      <c r="Y11" s="25"/>
      <c r="Z11"/>
    </row>
    <row r="12" spans="2:26" ht="15.75" customHeight="1">
      <c r="B12" s="95"/>
      <c r="C12" s="107"/>
      <c r="D12" s="91"/>
      <c r="E12" s="91"/>
      <c r="F12" s="91"/>
      <c r="G12" s="91"/>
      <c r="H12" s="91"/>
      <c r="I12" s="91"/>
      <c r="J12" s="91"/>
      <c r="K12" s="91"/>
      <c r="L12" s="91"/>
      <c r="M12" s="95"/>
      <c r="N12" s="95"/>
      <c r="O12" s="95"/>
      <c r="P12" s="95"/>
      <c r="Q12" s="95"/>
      <c r="R12" s="95"/>
      <c r="S12" s="95"/>
      <c r="T12" s="95"/>
      <c r="U12" s="95"/>
      <c r="V12" s="121"/>
      <c r="W12" s="113"/>
      <c r="X12" s="115"/>
      <c r="Y12" s="25"/>
      <c r="Z12"/>
    </row>
    <row r="13" spans="2:26" ht="30" customHeight="1">
      <c r="B13" s="101"/>
      <c r="C13" s="107"/>
      <c r="D13" s="91"/>
      <c r="E13" s="91"/>
      <c r="F13" s="91"/>
      <c r="G13" s="91"/>
      <c r="H13" s="91"/>
      <c r="I13" s="91"/>
      <c r="J13" s="91"/>
      <c r="K13" s="91"/>
      <c r="L13" s="91"/>
      <c r="M13" s="96"/>
      <c r="N13" s="96"/>
      <c r="O13" s="96"/>
      <c r="P13" s="96"/>
      <c r="Q13" s="96"/>
      <c r="R13" s="96"/>
      <c r="S13" s="96"/>
      <c r="T13" s="96"/>
      <c r="U13" s="96"/>
      <c r="V13" s="122"/>
      <c r="W13" s="113"/>
      <c r="X13" s="116"/>
      <c r="Y13" s="25"/>
      <c r="Z13"/>
    </row>
    <row r="14" spans="2:27" ht="15.75" customHeight="1">
      <c r="B14" s="17">
        <v>1</v>
      </c>
      <c r="C14" s="72">
        <v>878.94</v>
      </c>
      <c r="D14" s="72">
        <v>1887.64</v>
      </c>
      <c r="E14" s="82">
        <v>73002.71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>SUM(C14:V14)</f>
        <v>75769.29000000001</v>
      </c>
      <c r="X14" s="52">
        <v>34.35</v>
      </c>
      <c r="Y14" s="26"/>
      <c r="Z14" s="108" t="s">
        <v>45</v>
      </c>
      <c r="AA14" s="108"/>
    </row>
    <row r="15" spans="2:27" ht="15.75">
      <c r="B15" s="17">
        <v>2</v>
      </c>
      <c r="C15" s="72">
        <v>981.85</v>
      </c>
      <c r="D15" s="72">
        <v>1859.39</v>
      </c>
      <c r="E15" s="82">
        <v>42146.95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aca="true" t="shared" si="0" ref="W15:W44">SUM(C15:V15)</f>
        <v>44988.189999999995</v>
      </c>
      <c r="X15" s="33">
        <f>IF(Паспорт!P15&gt;0,Паспорт!P15,X14)</f>
        <v>34.35</v>
      </c>
      <c r="Y15" s="26"/>
      <c r="Z15" s="108"/>
      <c r="AA15" s="108"/>
    </row>
    <row r="16" spans="2:27" ht="15.75">
      <c r="B16" s="17">
        <v>3</v>
      </c>
      <c r="C16" s="72">
        <v>990.51</v>
      </c>
      <c r="D16" s="72">
        <v>2049.55</v>
      </c>
      <c r="E16" s="82">
        <v>39632.17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42672.229999999996</v>
      </c>
      <c r="X16" s="33">
        <f>IF(Паспорт!P16&gt;0,Паспорт!P16,X15)</f>
        <v>34.35</v>
      </c>
      <c r="Y16" s="26"/>
      <c r="Z16" s="108"/>
      <c r="AA16" s="108"/>
    </row>
    <row r="17" spans="2:27" ht="15.75">
      <c r="B17" s="17">
        <v>4</v>
      </c>
      <c r="C17" s="72">
        <v>1056.68</v>
      </c>
      <c r="D17" s="72">
        <v>2090.85</v>
      </c>
      <c r="E17" s="82">
        <v>49147.28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52294.81</v>
      </c>
      <c r="X17" s="33">
        <f>IF(Паспорт!P17&gt;0,Паспорт!P17,X16)</f>
        <v>34.35</v>
      </c>
      <c r="Y17" s="26"/>
      <c r="Z17" s="108"/>
      <c r="AA17" s="108"/>
    </row>
    <row r="18" spans="2:27" ht="15.75">
      <c r="B18" s="17">
        <v>5</v>
      </c>
      <c r="C18" s="72">
        <v>971.79</v>
      </c>
      <c r="D18" s="72">
        <v>1910.22</v>
      </c>
      <c r="E18" s="82">
        <v>64919.95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67801.95999999999</v>
      </c>
      <c r="X18" s="33">
        <f>IF(Паспорт!P18&gt;0,Паспорт!P18,X17)</f>
        <v>34.35</v>
      </c>
      <c r="Y18" s="26"/>
      <c r="Z18" s="108"/>
      <c r="AA18" s="108"/>
    </row>
    <row r="19" spans="2:27" ht="15.75" customHeight="1">
      <c r="B19" s="17">
        <v>6</v>
      </c>
      <c r="C19" s="72">
        <v>867.32</v>
      </c>
      <c r="D19" s="72">
        <v>1831.22</v>
      </c>
      <c r="E19" s="82">
        <v>35750.47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38449.01</v>
      </c>
      <c r="X19" s="33">
        <f>IF(Паспорт!P19&gt;0,Паспорт!P19,X18)</f>
        <v>34.35</v>
      </c>
      <c r="Y19" s="26"/>
      <c r="Z19" s="108"/>
      <c r="AA19" s="108"/>
    </row>
    <row r="20" spans="2:27" ht="15.75">
      <c r="B20" s="17">
        <v>7</v>
      </c>
      <c r="C20" s="72">
        <v>967.12</v>
      </c>
      <c r="D20" s="72">
        <v>1867.1</v>
      </c>
      <c r="E20" s="82">
        <v>32470.33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35304.55</v>
      </c>
      <c r="X20" s="33">
        <f>IF(Паспорт!P20&gt;0,Паспорт!P20,X19)</f>
        <v>34.35</v>
      </c>
      <c r="Y20" s="26"/>
      <c r="Z20" s="108"/>
      <c r="AA20" s="108"/>
    </row>
    <row r="21" spans="2:27" ht="15.75">
      <c r="B21" s="17">
        <v>8</v>
      </c>
      <c r="C21" s="72">
        <v>941.05</v>
      </c>
      <c r="D21" s="72">
        <v>1819.41</v>
      </c>
      <c r="E21" s="82">
        <v>36826.44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39586.9</v>
      </c>
      <c r="X21" s="33">
        <f>IF(Паспорт!P21&gt;0,Паспорт!P21,X20)</f>
        <v>34.35</v>
      </c>
      <c r="Y21" s="26"/>
      <c r="Z21" s="108"/>
      <c r="AA21" s="108"/>
    </row>
    <row r="22" spans="2:26" ht="15" customHeight="1">
      <c r="B22" s="17">
        <v>9</v>
      </c>
      <c r="C22" s="72">
        <v>1021.21</v>
      </c>
      <c r="D22" s="72">
        <v>1863.61</v>
      </c>
      <c r="E22" s="82">
        <v>64366.93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67251.75</v>
      </c>
      <c r="X22" s="33">
        <f>IF(Паспорт!P22&gt;0,Паспорт!P22,X21)</f>
        <v>34.35</v>
      </c>
      <c r="Y22" s="26"/>
      <c r="Z22" s="31"/>
    </row>
    <row r="23" spans="2:26" ht="15.75">
      <c r="B23" s="17">
        <v>10</v>
      </c>
      <c r="C23" s="72">
        <v>1239.99</v>
      </c>
      <c r="D23" s="72">
        <v>2130.37</v>
      </c>
      <c r="E23" s="82">
        <v>40158.41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43528.770000000004</v>
      </c>
      <c r="X23" s="33">
        <f>IF(Паспорт!P23&gt;0,Паспорт!P23,X22)</f>
        <v>34.35</v>
      </c>
      <c r="Y23" s="26"/>
      <c r="Z23" s="31"/>
    </row>
    <row r="24" spans="2:26" ht="15.75">
      <c r="B24" s="17">
        <v>11</v>
      </c>
      <c r="C24" s="72">
        <v>1309.79</v>
      </c>
      <c r="D24" s="72">
        <v>2175.82</v>
      </c>
      <c r="E24" s="82">
        <v>56140.85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59626.46</v>
      </c>
      <c r="X24" s="33">
        <f>IF(Паспорт!P24&gt;0,Паспорт!P24,X23)</f>
        <v>34.35</v>
      </c>
      <c r="Y24" s="26"/>
      <c r="Z24" s="31"/>
    </row>
    <row r="25" spans="2:26" ht="15.75">
      <c r="B25" s="17">
        <v>12</v>
      </c>
      <c r="C25" s="72">
        <v>1294.02</v>
      </c>
      <c r="D25" s="72">
        <v>1997.89</v>
      </c>
      <c r="E25" s="82">
        <v>39433.6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42725.509999999995</v>
      </c>
      <c r="X25" s="33">
        <f>IF(Паспорт!P25&gt;0,Паспорт!P25,X24)</f>
        <v>34.35</v>
      </c>
      <c r="Y25" s="26"/>
      <c r="Z25" s="31"/>
    </row>
    <row r="26" spans="2:26" ht="15.75">
      <c r="B26" s="17">
        <v>13</v>
      </c>
      <c r="C26" s="72">
        <v>1196.47</v>
      </c>
      <c r="D26" s="72">
        <v>1965.94</v>
      </c>
      <c r="E26" s="82">
        <v>34936.86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38099.270000000004</v>
      </c>
      <c r="X26" s="33">
        <f>IF(Паспорт!P26&gt;0,Паспорт!P26,X25)</f>
        <v>34.48</v>
      </c>
      <c r="Y26" s="26"/>
      <c r="Z26" s="31"/>
    </row>
    <row r="27" spans="2:26" ht="15.75">
      <c r="B27" s="17">
        <v>14</v>
      </c>
      <c r="C27" s="72">
        <v>1387.87</v>
      </c>
      <c r="D27" s="72">
        <v>2151.88</v>
      </c>
      <c r="E27" s="82">
        <v>37786.02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41325.77</v>
      </c>
      <c r="X27" s="33">
        <f>IF(Паспорт!P27&gt;0,Паспорт!P27,X26)</f>
        <v>34.48</v>
      </c>
      <c r="Y27" s="26"/>
      <c r="Z27" s="31"/>
    </row>
    <row r="28" spans="2:26" ht="15.75">
      <c r="B28" s="17">
        <v>15</v>
      </c>
      <c r="C28" s="72">
        <v>1601.99</v>
      </c>
      <c r="D28" s="72">
        <v>2253.42</v>
      </c>
      <c r="E28" s="82">
        <v>34097.54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37952.95</v>
      </c>
      <c r="X28" s="33">
        <f>IF(Паспорт!P28&gt;0,Паспорт!P28,X27)</f>
        <v>34.48</v>
      </c>
      <c r="Y28" s="26"/>
      <c r="Z28" s="31"/>
    </row>
    <row r="29" spans="2:26" ht="15.75">
      <c r="B29" s="19">
        <v>16</v>
      </c>
      <c r="C29" s="72">
        <v>1416.54</v>
      </c>
      <c r="D29" s="72">
        <v>2068.86</v>
      </c>
      <c r="E29" s="82">
        <v>30901.65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34387.05</v>
      </c>
      <c r="X29" s="33">
        <f>IF(Паспорт!P29&gt;0,Паспорт!P29,X28)</f>
        <v>34.48</v>
      </c>
      <c r="Y29" s="26"/>
      <c r="Z29" s="31"/>
    </row>
    <row r="30" spans="2:26" ht="15.75">
      <c r="B30" s="19">
        <v>17</v>
      </c>
      <c r="C30" s="72">
        <v>1545.4</v>
      </c>
      <c r="D30" s="72">
        <v>2242.51</v>
      </c>
      <c r="E30" s="82">
        <v>45391.53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49179.44</v>
      </c>
      <c r="X30" s="33">
        <f>IF(Паспорт!P30&gt;0,Паспорт!P30,X29)</f>
        <v>34.48</v>
      </c>
      <c r="Y30" s="26"/>
      <c r="Z30" s="31"/>
    </row>
    <row r="31" spans="2:26" ht="15.75">
      <c r="B31" s="19">
        <v>18</v>
      </c>
      <c r="C31" s="72">
        <v>1986</v>
      </c>
      <c r="D31" s="72">
        <v>2882.47</v>
      </c>
      <c r="E31" s="82">
        <v>40120.53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44989</v>
      </c>
      <c r="X31" s="33">
        <f>IF(Паспорт!P31&gt;0,Паспорт!P31,X30)</f>
        <v>34.48</v>
      </c>
      <c r="Y31" s="26"/>
      <c r="Z31" s="31"/>
    </row>
    <row r="32" spans="2:26" ht="15.75">
      <c r="B32" s="19">
        <v>19</v>
      </c>
      <c r="C32" s="72">
        <v>1947.58</v>
      </c>
      <c r="D32" s="72">
        <v>2712.45</v>
      </c>
      <c r="E32" s="82">
        <v>53822.02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58482.049999999996</v>
      </c>
      <c r="X32" s="33">
        <f>IF(Паспорт!P32&gt;0,Паспорт!P32,X31)</f>
        <v>34.48</v>
      </c>
      <c r="Y32" s="26"/>
      <c r="Z32" s="31"/>
    </row>
    <row r="33" spans="2:26" ht="15.75">
      <c r="B33" s="19">
        <v>20</v>
      </c>
      <c r="C33" s="72">
        <v>3220.79</v>
      </c>
      <c r="D33" s="72">
        <v>3991.91</v>
      </c>
      <c r="E33" s="82">
        <v>58374.97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65587.67</v>
      </c>
      <c r="X33" s="33">
        <f>IF(Паспорт!P33&gt;0,Паспорт!P33,X32)</f>
        <v>34.48</v>
      </c>
      <c r="Y33" s="26"/>
      <c r="Z33" s="31"/>
    </row>
    <row r="34" spans="2:26" ht="15.75">
      <c r="B34" s="19">
        <v>21</v>
      </c>
      <c r="C34" s="72">
        <v>3077.13</v>
      </c>
      <c r="D34" s="72">
        <v>4294.55</v>
      </c>
      <c r="E34" s="82">
        <v>49740.49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57112.17</v>
      </c>
      <c r="X34" s="33">
        <f>IF(Паспорт!P34&gt;0,Паспорт!P34,X33)</f>
        <v>34.48</v>
      </c>
      <c r="Y34" s="26"/>
      <c r="Z34" s="31"/>
    </row>
    <row r="35" spans="2:26" ht="15.75">
      <c r="B35" s="19">
        <v>22</v>
      </c>
      <c r="C35" s="72">
        <v>2855.23</v>
      </c>
      <c r="D35" s="72">
        <v>4075.38</v>
      </c>
      <c r="E35" s="82">
        <v>35891.48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42822.090000000004</v>
      </c>
      <c r="X35" s="33">
        <f>IF(Паспорт!P35&gt;0,Паспорт!P35,X34)</f>
        <v>34.48</v>
      </c>
      <c r="Y35" s="26"/>
      <c r="Z35" s="31"/>
    </row>
    <row r="36" spans="2:26" ht="15.75">
      <c r="B36" s="19">
        <v>23</v>
      </c>
      <c r="C36" s="72">
        <v>2729.53</v>
      </c>
      <c r="D36" s="72">
        <v>4010.45</v>
      </c>
      <c r="E36" s="82">
        <v>37989.15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44729.130000000005</v>
      </c>
      <c r="X36" s="33">
        <f>IF(Паспорт!P36&gt;0,Паспорт!P36,X35)</f>
        <v>34.48</v>
      </c>
      <c r="Y36" s="26"/>
      <c r="Z36" s="31"/>
    </row>
    <row r="37" spans="2:26" ht="15.75">
      <c r="B37" s="19">
        <v>24</v>
      </c>
      <c r="C37" s="72">
        <v>3075.89</v>
      </c>
      <c r="D37" s="72">
        <v>4541.53</v>
      </c>
      <c r="E37" s="82">
        <v>52682.94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60300.36</v>
      </c>
      <c r="X37" s="33">
        <f>IF(Паспорт!P37&gt;0,Паспорт!P37,X36)</f>
        <v>34.48</v>
      </c>
      <c r="Y37" s="26"/>
      <c r="Z37" s="31"/>
    </row>
    <row r="38" spans="2:26" ht="15.75">
      <c r="B38" s="19">
        <v>25</v>
      </c>
      <c r="C38" s="72">
        <v>4342.48</v>
      </c>
      <c r="D38" s="72">
        <v>6531</v>
      </c>
      <c r="E38" s="82">
        <v>61150.85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72024.33</v>
      </c>
      <c r="X38" s="33">
        <f>IF(Паспорт!P38&gt;0,Паспорт!P38,X37)</f>
        <v>34.48</v>
      </c>
      <c r="Y38" s="26"/>
      <c r="Z38" s="31"/>
    </row>
    <row r="39" spans="2:26" ht="15.75">
      <c r="B39" s="19">
        <v>26</v>
      </c>
      <c r="C39" s="72">
        <v>3724.89</v>
      </c>
      <c r="D39" s="72">
        <v>6035.49</v>
      </c>
      <c r="E39" s="82">
        <v>50674.11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60434.49</v>
      </c>
      <c r="X39" s="33">
        <f>IF(Паспорт!P39&gt;0,Паспорт!P39,X38)</f>
        <v>34.48</v>
      </c>
      <c r="Y39" s="26"/>
      <c r="Z39" s="31"/>
    </row>
    <row r="40" spans="2:26" ht="15.75">
      <c r="B40" s="19">
        <v>27</v>
      </c>
      <c r="C40" s="72">
        <v>3798.01</v>
      </c>
      <c r="D40" s="72">
        <v>6248.17</v>
      </c>
      <c r="E40" s="82">
        <v>90506.31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100552.48999999999</v>
      </c>
      <c r="X40" s="33">
        <f>IF(Паспорт!P40&gt;0,Паспорт!P40,X39)</f>
        <v>34.66</v>
      </c>
      <c r="Y40" s="26"/>
      <c r="Z40" s="31"/>
    </row>
    <row r="41" spans="2:26" ht="15.75">
      <c r="B41" s="19">
        <v>28</v>
      </c>
      <c r="C41" s="72">
        <v>3818.16</v>
      </c>
      <c r="D41" s="72">
        <v>6504.29</v>
      </c>
      <c r="E41" s="82">
        <v>53838.29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64160.740000000005</v>
      </c>
      <c r="X41" s="33">
        <f>IF(Паспорт!P41&gt;0,Паспорт!P41,X40)</f>
        <v>34.66</v>
      </c>
      <c r="Y41" s="26"/>
      <c r="Z41" s="31"/>
    </row>
    <row r="42" spans="2:26" ht="13.5" customHeight="1">
      <c r="B42" s="19">
        <v>29</v>
      </c>
      <c r="C42" s="72">
        <v>3519.72</v>
      </c>
      <c r="D42" s="72">
        <v>5839.88</v>
      </c>
      <c r="E42" s="82">
        <v>49952.61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59312.21</v>
      </c>
      <c r="X42" s="33">
        <f>IF(Паспорт!P42&gt;0,Паспорт!P42,X41)</f>
        <v>34.66</v>
      </c>
      <c r="Y42" s="26"/>
      <c r="Z42" s="31"/>
    </row>
    <row r="43" spans="2:26" ht="14.25" customHeight="1">
      <c r="B43" s="19">
        <v>30</v>
      </c>
      <c r="C43" s="72">
        <v>3069.46</v>
      </c>
      <c r="D43" s="72">
        <v>5019.33</v>
      </c>
      <c r="E43" s="82">
        <v>18815.73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 t="shared" si="0"/>
        <v>26904.52</v>
      </c>
      <c r="X43" s="33">
        <f>IF(Паспорт!P43&gt;0,Паспорт!P43,X42)</f>
        <v>34.66</v>
      </c>
      <c r="Y43" s="26"/>
      <c r="Z43" s="31"/>
    </row>
    <row r="44" spans="2:26" ht="17.25" customHeight="1" hidden="1">
      <c r="B44" s="19">
        <v>31</v>
      </c>
      <c r="C44" s="72">
        <v>1158.87</v>
      </c>
      <c r="D44" s="72">
        <v>2183.6</v>
      </c>
      <c r="E44" s="82">
        <v>58809.37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5">
        <f t="shared" si="0"/>
        <v>62151.840000000004</v>
      </c>
      <c r="X44" s="33">
        <f>IF(Паспорт!P44&gt;0,Паспорт!P44,X43)</f>
        <v>34.66</v>
      </c>
      <c r="Y44" s="26"/>
      <c r="Z44" s="31"/>
    </row>
    <row r="45" spans="2:27" ht="66" customHeight="1">
      <c r="B45" s="19" t="s">
        <v>41</v>
      </c>
      <c r="C45" s="73">
        <f>SUM(C14:C43)</f>
        <v>60833.409999999996</v>
      </c>
      <c r="D45" s="74">
        <f>SUM(D14:D43)</f>
        <v>96852.57999999999</v>
      </c>
      <c r="E45" s="81">
        <f>SUM(E14:E43)</f>
        <v>1410669.1700000004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6">
        <f>SUM(W14:W43)</f>
        <v>1568355.1600000006</v>
      </c>
      <c r="X45" s="34">
        <f>SUMPRODUCT(X14:X44,W14:W44)/SUM(W14:W44)</f>
        <v>34.46592756614966</v>
      </c>
      <c r="Y45" s="30"/>
      <c r="Z45" s="112" t="s">
        <v>42</v>
      </c>
      <c r="AA45" s="112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7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8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83" t="s">
        <v>64</v>
      </c>
      <c r="W49" s="79"/>
      <c r="X49" s="80"/>
      <c r="Y49" s="68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s="15" t="s">
        <v>0</v>
      </c>
      <c r="V50" s="15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53</v>
      </c>
      <c r="Q51" s="14"/>
      <c r="R51" s="14"/>
      <c r="S51" s="14"/>
      <c r="T51" s="14"/>
      <c r="U51" s="14"/>
      <c r="V51" s="78" t="s">
        <v>64</v>
      </c>
      <c r="W51" s="71"/>
      <c r="X51" s="14"/>
      <c r="Y51" s="29"/>
    </row>
    <row r="52" spans="3:25" ht="12.75">
      <c r="C52" s="1"/>
      <c r="D52" s="1" t="s">
        <v>39</v>
      </c>
      <c r="O52" s="2"/>
      <c r="P52" s="15" t="s">
        <v>29</v>
      </c>
      <c r="Q52" s="15"/>
      <c r="T52" s="15" t="s">
        <v>0</v>
      </c>
      <c r="V52" s="15" t="s">
        <v>16</v>
      </c>
      <c r="Y52" s="2"/>
    </row>
  </sheetData>
  <sheetProtection/>
  <mergeCells count="31">
    <mergeCell ref="C47:X47"/>
    <mergeCell ref="C11:C13"/>
    <mergeCell ref="U11:U13"/>
    <mergeCell ref="R11:R13"/>
    <mergeCell ref="S11:S13"/>
    <mergeCell ref="V11:V13"/>
    <mergeCell ref="H11:H13"/>
    <mergeCell ref="L11:L13"/>
    <mergeCell ref="C5:X5"/>
    <mergeCell ref="B8:X8"/>
    <mergeCell ref="D11:D13"/>
    <mergeCell ref="F11:F13"/>
    <mergeCell ref="G11:G13"/>
    <mergeCell ref="K11:K13"/>
    <mergeCell ref="Z45:AA45"/>
    <mergeCell ref="E11:E13"/>
    <mergeCell ref="I11:I13"/>
    <mergeCell ref="W10:W13"/>
    <mergeCell ref="X10:X13"/>
    <mergeCell ref="N11:N13"/>
    <mergeCell ref="C10:V10"/>
    <mergeCell ref="M11:M13"/>
    <mergeCell ref="O11:O13"/>
    <mergeCell ref="J11:J13"/>
    <mergeCell ref="Z14:AA21"/>
    <mergeCell ref="P11:P13"/>
    <mergeCell ref="Q11:Q13"/>
    <mergeCell ref="B6:Y6"/>
    <mergeCell ref="B7:Y7"/>
    <mergeCell ref="T11:T13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2016-09-30T08:32:47Z</cp:lastPrinted>
  <dcterms:created xsi:type="dcterms:W3CDTF">2010-01-29T08:37:16Z</dcterms:created>
  <dcterms:modified xsi:type="dcterms:W3CDTF">2016-10-03T11:32:03Z</dcterms:modified>
  <cp:category/>
  <cp:version/>
  <cp:contentType/>
  <cp:contentStatus/>
</cp:coreProperties>
</file>