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'Додаток'!$A$1:$I$53</definedName>
    <definedName name="_xlnm.Print_Area" localSheetId="0">'Паспорт'!$A$1:$Y$55</definedName>
  </definedNames>
  <calcPr fullCalcOnLoad="1"/>
</workbook>
</file>

<file path=xl/sharedStrings.xml><?xml version="1.0" encoding="utf-8"?>
<sst xmlns="http://schemas.openxmlformats.org/spreadsheetml/2006/main" count="259" uniqueCount="80">
  <si>
    <t>підпис</t>
  </si>
  <si>
    <t xml:space="preserve">Огородник Ю.В.  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</si>
  <si>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</si>
  <si>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</si>
  <si>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</si>
  <si>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</si>
  <si>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</si>
  <si>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</si>
  <si>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</si>
  <si>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</si>
  <si>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</si>
  <si>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</si>
  <si>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</si>
  <si>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</si>
  <si>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</si>
  <si>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</si>
  <si>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</si>
  <si>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</si>
  <si>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</si>
  <si>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</si>
  <si>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</si>
  <si>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</si>
  <si>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</si>
  <si>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</si>
  <si>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</si>
  <si>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</si>
  <si>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</si>
  <si>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</si>
  <si>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</si>
  <si>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</si>
  <si>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</si>
  <si>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</si>
  <si>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</si>
  <si>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 xml:space="preserve">Запорізький ПМ Запорізького ЛВУМГ 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</si>
  <si>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</si>
  <si>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</si>
  <si>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</si>
  <si>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 xml:space="preserve">Завідувач лабораторії  </t>
  </si>
  <si>
    <t>Маса механічних домішок, г/100м3</t>
  </si>
  <si>
    <t>Начальник служби ГВ та М</t>
  </si>
  <si>
    <t xml:space="preserve">Начальник  Запорізького    ЛВУМГ 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</si>
  <si>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</si>
  <si>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</si>
  <si>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</si>
  <si>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</si>
  <si>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r>
      <t xml:space="preserve">Свідоцтво про атестацію </t>
    </r>
    <r>
      <rPr>
        <b/>
        <sz val="9"/>
        <rFont val="Arial"/>
        <family val="2"/>
      </rPr>
      <t xml:space="preserve">№ АВ-14-15  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 xml:space="preserve"> 10.09.2020 р.</t>
    </r>
  </si>
  <si>
    <t>Дереновський О.Б.</t>
  </si>
  <si>
    <t>ГРС-Канцерівка</t>
  </si>
  <si>
    <t>ГРС-2 м.Запоріжжя</t>
  </si>
  <si>
    <t xml:space="preserve"> ГРС-с.Миколай-Поле</t>
  </si>
  <si>
    <t xml:space="preserve">ГРС-с.Лукашеве </t>
  </si>
  <si>
    <t xml:space="preserve">                                            Додаток до Паспорту фізико-хімічних показників природного газу</t>
  </si>
  <si>
    <r>
      <t xml:space="preserve">                    переданого Запорізьким ЛВУМГ та прийнятого  ПАТ "Запоріжгаз" по </t>
    </r>
    <r>
      <rPr>
        <b/>
        <sz val="9"/>
        <rFont val="Arial"/>
        <family val="2"/>
      </rPr>
      <t>ГРС-Канцерівка</t>
    </r>
    <r>
      <rPr>
        <sz val="9"/>
        <rFont val="Arial"/>
        <family val="2"/>
      </rPr>
      <t xml:space="preserve">, </t>
    </r>
  </si>
  <si>
    <t xml:space="preserve">ГРС-2 м.Запоріжжя, ГРС-с.Миколай-Поле, ГРС-с.Лукашеве </t>
  </si>
  <si>
    <t xml:space="preserve">  прізвище</t>
  </si>
  <si>
    <t>Учуєв Г.М.</t>
  </si>
  <si>
    <r>
      <t xml:space="preserve">       переданого Запорізьким ЛВУМГ та прийнятого  ПАТ "Запоріжгаз" по </t>
    </r>
    <r>
      <rPr>
        <b/>
        <sz val="11"/>
        <rFont val="Arial"/>
        <family val="2"/>
      </rPr>
      <t>ГРС-Канцерівка</t>
    </r>
    <r>
      <rPr>
        <sz val="11"/>
        <rFont val="Arial"/>
        <family val="2"/>
      </rPr>
      <t xml:space="preserve">, ГРС-2 м.Запоріжжя, ГРС-с.Миколай-Поле, ГРС-с.Лукашеве </t>
    </r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</si>
  <si>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</si>
  <si>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</si>
  <si>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</si>
  <si>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</si>
  <si>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</si>
  <si>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</si>
  <si>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>AB</t>
  </si>
  <si>
    <t xml:space="preserve"> B</t>
  </si>
  <si>
    <t>A</t>
  </si>
  <si>
    <t>Теплота згоряння нижча, (за поточну добу та середньозважене значення за місяць) МДж/м3</t>
  </si>
  <si>
    <r>
      <t xml:space="preserve">з  газопроводу-відводу   ШДО, ШДКРІ   за період з   </t>
    </r>
    <r>
      <rPr>
        <b/>
        <u val="single"/>
        <sz val="9"/>
        <rFont val="Arial"/>
        <family val="2"/>
      </rPr>
      <t>01.08.2016</t>
    </r>
    <r>
      <rPr>
        <sz val="9"/>
        <rFont val="Arial"/>
        <family val="2"/>
      </rPr>
      <t xml:space="preserve">  по  </t>
    </r>
    <r>
      <rPr>
        <b/>
        <u val="single"/>
        <sz val="9"/>
        <rFont val="Arial"/>
        <family val="2"/>
      </rPr>
      <t xml:space="preserve">31.08.2016 </t>
    </r>
  </si>
  <si>
    <t>Данные по объекту Быт (осн.) за 8/16.</t>
  </si>
  <si>
    <t>Итого</t>
  </si>
  <si>
    <t>Данные по объекту Мотор Сiч (осн.) за 8/16.</t>
  </si>
  <si>
    <t>Данные по объекту ЮТЭ (осн.) за 8/16.</t>
  </si>
  <si>
    <t>Данные по объекту Николай-Поле (осн.) за 8/16.</t>
  </si>
  <si>
    <t>Данные по объекту Лукашево (осн.) за 8/16.</t>
  </si>
  <si>
    <t>відсутні</t>
  </si>
  <si>
    <t>&lt; 0,0002</t>
  </si>
  <si>
    <t>&lt; 0,0001</t>
  </si>
  <si>
    <r>
      <t xml:space="preserve">    з газопроводу   ШДО,ШДКРІ  за період з  </t>
    </r>
    <r>
      <rPr>
        <b/>
        <sz val="11"/>
        <rFont val="Arial"/>
        <family val="2"/>
      </rPr>
      <t xml:space="preserve">01.09.2016   по   30.09.2016  </t>
    </r>
  </si>
  <si>
    <t xml:space="preserve">В.о. начальника  Запорізького    ЛВУМГ  </t>
  </si>
  <si>
    <t>Бондаренко В.Г.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</si>
</sst>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7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68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2" fontId="69" fillId="0" borderId="0" xfId="0" applyNumberFormat="1" applyFont="1" applyBorder="1" applyAlignment="1">
      <alignment horizontal="center" vertical="center" wrapText="1"/>
    </xf>
    <xf numFmtId="2" fontId="70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1" fillId="0" borderId="0" xfId="0" applyFont="1" applyAlignment="1">
      <alignment horizont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0" fillId="33" borderId="0" xfId="0" applyFill="1" applyAlignment="1">
      <alignment/>
    </xf>
    <xf numFmtId="179" fontId="8" fillId="0" borderId="10" xfId="0" applyNumberFormat="1" applyFont="1" applyBorder="1" applyAlignment="1">
      <alignment horizontal="center"/>
    </xf>
    <xf numFmtId="179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vertical="top" wrapText="1"/>
    </xf>
    <xf numFmtId="179" fontId="8" fillId="0" borderId="10" xfId="0" applyNumberFormat="1" applyFont="1" applyBorder="1" applyAlignment="1">
      <alignment wrapText="1"/>
    </xf>
    <xf numFmtId="2" fontId="8" fillId="0" borderId="10" xfId="0" applyNumberFormat="1" applyFont="1" applyFill="1" applyBorder="1" applyAlignment="1">
      <alignment horizontal="center" wrapText="1"/>
    </xf>
    <xf numFmtId="178" fontId="8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75" fillId="0" borderId="0" xfId="0" applyFont="1" applyAlignment="1">
      <alignment/>
    </xf>
    <xf numFmtId="179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7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2" fontId="8" fillId="0" borderId="12" xfId="0" applyNumberFormat="1" applyFont="1" applyBorder="1" applyAlignment="1">
      <alignment horizontal="center" wrapText="1"/>
    </xf>
    <xf numFmtId="1" fontId="18" fillId="0" borderId="10" xfId="0" applyNumberFormat="1" applyFont="1" applyBorder="1" applyAlignment="1">
      <alignment horizontal="center" vertical="center" wrapText="1"/>
    </xf>
    <xf numFmtId="2" fontId="19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72" fillId="0" borderId="0" xfId="0" applyNumberFormat="1" applyFont="1" applyAlignment="1">
      <alignment/>
    </xf>
    <xf numFmtId="2" fontId="74" fillId="0" borderId="0" xfId="0" applyNumberFormat="1" applyFont="1" applyAlignment="1">
      <alignment/>
    </xf>
    <xf numFmtId="2" fontId="75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7" fillId="0" borderId="11" xfId="0" applyNumberFormat="1" applyFont="1" applyBorder="1" applyAlignment="1">
      <alignment horizontal="center"/>
    </xf>
    <xf numFmtId="2" fontId="14" fillId="0" borderId="13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1" fontId="14" fillId="0" borderId="13" xfId="0" applyNumberFormat="1" applyFont="1" applyBorder="1" applyAlignment="1">
      <alignment horizontal="center" wrapText="1"/>
    </xf>
    <xf numFmtId="1" fontId="0" fillId="0" borderId="0" xfId="0" applyNumberFormat="1" applyAlignment="1">
      <alignment/>
    </xf>
    <xf numFmtId="179" fontId="8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71" fillId="0" borderId="0" xfId="0" applyFont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wrapText="1"/>
    </xf>
    <xf numFmtId="179" fontId="8" fillId="0" borderId="10" xfId="0" applyNumberFormat="1" applyFont="1" applyFill="1" applyBorder="1" applyAlignment="1">
      <alignment horizontal="center" vertical="center" wrapText="1"/>
    </xf>
    <xf numFmtId="0" fontId="76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0" fillId="0" borderId="14" xfId="0" applyBorder="1" applyAlignment="1">
      <alignment wrapText="1"/>
    </xf>
    <xf numFmtId="2" fontId="13" fillId="0" borderId="15" xfId="0" applyNumberFormat="1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77" fillId="0" borderId="21" xfId="0" applyFont="1" applyBorder="1" applyAlignment="1">
      <alignment horizontal="center" vertical="center" textRotation="90" wrapText="1"/>
    </xf>
    <xf numFmtId="0" fontId="77" fillId="0" borderId="22" xfId="0" applyFont="1" applyBorder="1" applyAlignment="1">
      <alignment horizontal="center" vertical="center" textRotation="90" wrapText="1"/>
    </xf>
    <xf numFmtId="0" fontId="77" fillId="0" borderId="23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9"/>
  <sheetViews>
    <sheetView tabSelected="1" view="pageBreakPreview" zoomScaleSheetLayoutView="100" zoomScalePageLayoutView="0" workbookViewId="0" topLeftCell="A1">
      <selection activeCell="P52" sqref="P5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46" t="s">
        <v>31</v>
      </c>
      <c r="C1" s="46"/>
      <c r="D1" s="46"/>
      <c r="E1" s="46"/>
      <c r="F1" s="46"/>
      <c r="G1" s="46"/>
      <c r="H1" s="46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2:27" ht="12.75">
      <c r="B2" s="46" t="s">
        <v>32</v>
      </c>
      <c r="C2" s="46"/>
      <c r="D2" s="46"/>
      <c r="E2" s="46"/>
      <c r="F2" s="46"/>
      <c r="G2" s="46"/>
      <c r="H2" s="46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2:27" ht="12.75">
      <c r="B3" s="48" t="s">
        <v>33</v>
      </c>
      <c r="C3" s="48"/>
      <c r="D3" s="48"/>
      <c r="E3" s="46"/>
      <c r="F3" s="46"/>
      <c r="G3" s="46"/>
      <c r="H3" s="46"/>
      <c r="I3" s="47"/>
      <c r="J3" s="49"/>
      <c r="K3" s="49"/>
      <c r="L3" s="49"/>
      <c r="M3" s="49"/>
      <c r="N3" s="49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2.75">
      <c r="B4" s="46" t="s">
        <v>34</v>
      </c>
      <c r="C4" s="46"/>
      <c r="D4" s="46"/>
      <c r="E4" s="46"/>
      <c r="F4" s="46"/>
      <c r="G4" s="46"/>
      <c r="H4" s="46"/>
      <c r="I4" s="47"/>
      <c r="J4" s="49"/>
      <c r="K4" s="49"/>
      <c r="L4" s="49"/>
      <c r="M4" s="49"/>
      <c r="N4" s="49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2.75">
      <c r="B5" s="46" t="s">
        <v>45</v>
      </c>
      <c r="C5" s="46"/>
      <c r="D5" s="46"/>
      <c r="E5" s="46"/>
      <c r="F5" s="46"/>
      <c r="G5" s="46"/>
      <c r="H5" s="46"/>
      <c r="I5" s="47"/>
      <c r="J5" s="49"/>
      <c r="K5" s="49"/>
      <c r="L5" s="49"/>
      <c r="M5" s="49"/>
      <c r="N5" s="49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27" ht="15">
      <c r="B6" s="47"/>
      <c r="C6" s="104" t="s">
        <v>19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5"/>
    </row>
    <row r="7" spans="2:27" ht="18" customHeight="1">
      <c r="B7" s="94" t="s">
        <v>56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3"/>
      <c r="AA7" s="3"/>
    </row>
    <row r="8" spans="2:27" ht="18" customHeight="1" hidden="1"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3"/>
      <c r="AA8" s="3"/>
    </row>
    <row r="9" spans="2:27" ht="18" customHeight="1" hidden="1"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3"/>
      <c r="AA9" s="3"/>
    </row>
    <row r="10" spans="2:27" ht="18" customHeight="1">
      <c r="B10" s="102" t="s">
        <v>77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3"/>
      <c r="AA10" s="3"/>
    </row>
    <row r="11" spans="2:27" ht="12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3"/>
      <c r="AA11" s="3"/>
    </row>
    <row r="12" spans="2:29" ht="30" customHeight="1">
      <c r="B12" s="91" t="s">
        <v>27</v>
      </c>
      <c r="C12" s="99" t="s">
        <v>18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1"/>
      <c r="O12" s="99" t="s">
        <v>7</v>
      </c>
      <c r="P12" s="100"/>
      <c r="Q12" s="100"/>
      <c r="R12" s="100"/>
      <c r="S12" s="100"/>
      <c r="T12" s="100"/>
      <c r="U12" s="106" t="s">
        <v>23</v>
      </c>
      <c r="V12" s="91" t="s">
        <v>24</v>
      </c>
      <c r="W12" s="91" t="s">
        <v>38</v>
      </c>
      <c r="X12" s="91" t="s">
        <v>26</v>
      </c>
      <c r="Y12" s="91" t="s">
        <v>25</v>
      </c>
      <c r="Z12" s="3"/>
      <c r="AB12" s="6"/>
      <c r="AC12"/>
    </row>
    <row r="13" spans="2:29" ht="48.75" customHeight="1">
      <c r="B13" s="92"/>
      <c r="C13" s="89" t="s">
        <v>3</v>
      </c>
      <c r="D13" s="90" t="s">
        <v>4</v>
      </c>
      <c r="E13" s="90" t="s">
        <v>5</v>
      </c>
      <c r="F13" s="90" t="s">
        <v>6</v>
      </c>
      <c r="G13" s="90" t="s">
        <v>9</v>
      </c>
      <c r="H13" s="90" t="s">
        <v>10</v>
      </c>
      <c r="I13" s="90" t="s">
        <v>11</v>
      </c>
      <c r="J13" s="90" t="s">
        <v>12</v>
      </c>
      <c r="K13" s="90" t="s">
        <v>13</v>
      </c>
      <c r="L13" s="90" t="s">
        <v>14</v>
      </c>
      <c r="M13" s="91" t="s">
        <v>15</v>
      </c>
      <c r="N13" s="91" t="s">
        <v>16</v>
      </c>
      <c r="O13" s="91" t="s">
        <v>8</v>
      </c>
      <c r="P13" s="91" t="s">
        <v>20</v>
      </c>
      <c r="Q13" s="91" t="s">
        <v>35</v>
      </c>
      <c r="R13" s="91" t="s">
        <v>21</v>
      </c>
      <c r="S13" s="91" t="s">
        <v>36</v>
      </c>
      <c r="T13" s="91" t="s">
        <v>22</v>
      </c>
      <c r="U13" s="107"/>
      <c r="V13" s="92"/>
      <c r="W13" s="92"/>
      <c r="X13" s="92"/>
      <c r="Y13" s="92"/>
      <c r="Z13" s="3"/>
      <c r="AB13" s="6"/>
      <c r="AC13"/>
    </row>
    <row r="14" spans="2:29" ht="15.75" customHeight="1">
      <c r="B14" s="92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2"/>
      <c r="N14" s="92"/>
      <c r="O14" s="92"/>
      <c r="P14" s="92"/>
      <c r="Q14" s="92"/>
      <c r="R14" s="92"/>
      <c r="S14" s="92"/>
      <c r="T14" s="92"/>
      <c r="U14" s="107"/>
      <c r="V14" s="92"/>
      <c r="W14" s="92"/>
      <c r="X14" s="92"/>
      <c r="Y14" s="92"/>
      <c r="Z14" s="3"/>
      <c r="AB14" s="6"/>
      <c r="AC14"/>
    </row>
    <row r="15" spans="2:29" ht="30" customHeight="1">
      <c r="B15" s="96"/>
      <c r="C15" s="89"/>
      <c r="D15" s="90"/>
      <c r="E15" s="90"/>
      <c r="F15" s="90"/>
      <c r="G15" s="90"/>
      <c r="H15" s="90"/>
      <c r="I15" s="90"/>
      <c r="J15" s="90"/>
      <c r="K15" s="90"/>
      <c r="L15" s="90"/>
      <c r="M15" s="93"/>
      <c r="N15" s="93"/>
      <c r="O15" s="93"/>
      <c r="P15" s="93"/>
      <c r="Q15" s="93"/>
      <c r="R15" s="93"/>
      <c r="S15" s="93"/>
      <c r="T15" s="93"/>
      <c r="U15" s="108"/>
      <c r="V15" s="93"/>
      <c r="W15" s="93"/>
      <c r="X15" s="93"/>
      <c r="Y15" s="93"/>
      <c r="Z15" s="3"/>
      <c r="AB15" s="6"/>
      <c r="AC15"/>
    </row>
    <row r="16" spans="2:29" ht="12.75">
      <c r="B16" s="18">
        <v>1</v>
      </c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9"/>
      <c r="Q16" s="40"/>
      <c r="R16" s="39"/>
      <c r="S16" s="40"/>
      <c r="T16" s="39"/>
      <c r="U16" s="9"/>
      <c r="V16" s="9"/>
      <c r="W16" s="38"/>
      <c r="X16" s="38"/>
      <c r="Y16" s="41"/>
      <c r="AA16" s="4">
        <f aca="true" t="shared" si="0" ref="AA16:AA48">SUM(C16:N16)</f>
        <v>0</v>
      </c>
      <c r="AB16" s="32" t="str">
        <f>IF(AA16=100,"ОК"," ")</f>
        <v> </v>
      </c>
      <c r="AC16"/>
    </row>
    <row r="17" spans="2:29" ht="12.75">
      <c r="B17" s="18">
        <v>2</v>
      </c>
      <c r="C17" s="37">
        <v>93.9898</v>
      </c>
      <c r="D17" s="38">
        <v>3.2287</v>
      </c>
      <c r="E17" s="38">
        <v>1.1085</v>
      </c>
      <c r="F17" s="38">
        <v>0.1814</v>
      </c>
      <c r="G17" s="38">
        <v>0.2038</v>
      </c>
      <c r="H17" s="38">
        <v>0.0014</v>
      </c>
      <c r="I17" s="38">
        <v>0.053</v>
      </c>
      <c r="J17" s="38">
        <v>0.0413</v>
      </c>
      <c r="K17" s="38">
        <v>0.0439</v>
      </c>
      <c r="L17" s="38">
        <v>0.0087</v>
      </c>
      <c r="M17" s="38">
        <v>0.9033</v>
      </c>
      <c r="N17" s="38">
        <v>0.2363</v>
      </c>
      <c r="O17" s="38">
        <v>0.7178</v>
      </c>
      <c r="P17" s="39">
        <v>34.92</v>
      </c>
      <c r="Q17" s="40">
        <v>8341</v>
      </c>
      <c r="R17" s="39">
        <v>38.677</v>
      </c>
      <c r="S17" s="40">
        <v>9238</v>
      </c>
      <c r="T17" s="39">
        <v>50.1022</v>
      </c>
      <c r="U17" s="9"/>
      <c r="V17" s="9"/>
      <c r="W17" s="38"/>
      <c r="X17" s="38"/>
      <c r="Y17" s="41"/>
      <c r="AA17" s="4">
        <f t="shared" si="0"/>
        <v>100.00010000000002</v>
      </c>
      <c r="AB17" s="32" t="str">
        <f>IF(AA17=100,"ОК"," ")</f>
        <v> </v>
      </c>
      <c r="AC17"/>
    </row>
    <row r="18" spans="2:29" ht="12.75">
      <c r="B18" s="18">
        <v>3</v>
      </c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9"/>
      <c r="Q18" s="40"/>
      <c r="R18" s="39"/>
      <c r="S18" s="40"/>
      <c r="T18" s="39"/>
      <c r="U18" s="9"/>
      <c r="V18" s="9"/>
      <c r="W18" s="38"/>
      <c r="X18" s="41"/>
      <c r="Y18" s="41"/>
      <c r="AA18" s="4">
        <f t="shared" si="0"/>
        <v>0</v>
      </c>
      <c r="AB18" s="32" t="str">
        <f>IF(AA18=100,"ОК"," ")</f>
        <v> </v>
      </c>
      <c r="AC18"/>
    </row>
    <row r="19" spans="2:29" ht="12.75">
      <c r="B19" s="18">
        <v>4</v>
      </c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9"/>
      <c r="Q19" s="40"/>
      <c r="R19" s="39"/>
      <c r="S19" s="40"/>
      <c r="T19" s="39"/>
      <c r="U19" s="9"/>
      <c r="V19" s="9"/>
      <c r="W19" s="38"/>
      <c r="X19" s="41"/>
      <c r="Y19" s="41"/>
      <c r="AA19" s="4">
        <f t="shared" si="0"/>
        <v>0</v>
      </c>
      <c r="AB19" s="32" t="str">
        <f aca="true" t="shared" si="1" ref="AB19:AB48">IF(AA19=100,"ОК"," ")</f>
        <v> </v>
      </c>
      <c r="AC19"/>
    </row>
    <row r="20" spans="2:29" ht="12.75">
      <c r="B20" s="18">
        <v>5</v>
      </c>
      <c r="C20" s="37">
        <v>94.0128</v>
      </c>
      <c r="D20" s="38">
        <v>3.2017</v>
      </c>
      <c r="E20" s="38">
        <v>1.1021</v>
      </c>
      <c r="F20" s="38">
        <v>0.1829</v>
      </c>
      <c r="G20" s="38">
        <v>0.2072</v>
      </c>
      <c r="H20" s="38">
        <v>0.0013</v>
      </c>
      <c r="I20" s="38">
        <v>0.0539</v>
      </c>
      <c r="J20" s="38">
        <v>0.0393</v>
      </c>
      <c r="K20" s="38">
        <v>0.047</v>
      </c>
      <c r="L20" s="38">
        <v>0.009</v>
      </c>
      <c r="M20" s="38">
        <v>0.9038</v>
      </c>
      <c r="N20" s="38">
        <v>0.239</v>
      </c>
      <c r="O20" s="38">
        <v>0.7177</v>
      </c>
      <c r="P20" s="39">
        <v>34.915</v>
      </c>
      <c r="Q20" s="40">
        <v>8339</v>
      </c>
      <c r="R20" s="39">
        <v>38.67</v>
      </c>
      <c r="S20" s="40">
        <v>9237</v>
      </c>
      <c r="T20" s="39">
        <v>50.096</v>
      </c>
      <c r="U20" s="9"/>
      <c r="V20" s="9"/>
      <c r="W20" s="38"/>
      <c r="X20" s="38"/>
      <c r="Y20" s="41"/>
      <c r="AA20" s="4">
        <f t="shared" si="0"/>
        <v>100</v>
      </c>
      <c r="AB20" s="32" t="str">
        <f t="shared" si="1"/>
        <v>ОК</v>
      </c>
      <c r="AC20"/>
    </row>
    <row r="21" spans="2:29" ht="12.75">
      <c r="B21" s="18">
        <v>6</v>
      </c>
      <c r="C21" s="37">
        <v>94.1544</v>
      </c>
      <c r="D21" s="38">
        <v>3.1609</v>
      </c>
      <c r="E21" s="38">
        <v>1.0812</v>
      </c>
      <c r="F21" s="38">
        <v>0.1772</v>
      </c>
      <c r="G21" s="38">
        <v>0.198</v>
      </c>
      <c r="H21" s="38">
        <v>0.0012</v>
      </c>
      <c r="I21" s="38">
        <v>0.0486</v>
      </c>
      <c r="J21" s="38">
        <v>0.0351</v>
      </c>
      <c r="K21" s="38">
        <v>0.0383</v>
      </c>
      <c r="L21" s="38">
        <v>0.0099</v>
      </c>
      <c r="M21" s="38">
        <v>0.8598</v>
      </c>
      <c r="N21" s="38">
        <v>0.2354</v>
      </c>
      <c r="O21" s="38">
        <v>0.7163</v>
      </c>
      <c r="P21" s="39">
        <v>34.88</v>
      </c>
      <c r="Q21" s="40">
        <v>8330</v>
      </c>
      <c r="R21" s="39">
        <v>38.63</v>
      </c>
      <c r="S21" s="40">
        <v>9227</v>
      </c>
      <c r="T21" s="39">
        <v>50.096</v>
      </c>
      <c r="U21" s="9">
        <v>-9.9</v>
      </c>
      <c r="V21" s="9">
        <v>-5.9</v>
      </c>
      <c r="W21" s="38" t="s">
        <v>74</v>
      </c>
      <c r="X21" s="38"/>
      <c r="Y21" s="41"/>
      <c r="AA21" s="4">
        <f t="shared" si="0"/>
        <v>99.99999999999999</v>
      </c>
      <c r="AB21" s="32" t="str">
        <f t="shared" si="1"/>
        <v>ОК</v>
      </c>
      <c r="AC21"/>
    </row>
    <row r="22" spans="2:29" ht="13.5" customHeight="1">
      <c r="B22" s="18">
        <v>7</v>
      </c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9"/>
      <c r="Q22" s="40"/>
      <c r="R22" s="39"/>
      <c r="S22" s="40"/>
      <c r="T22" s="39"/>
      <c r="U22" s="9"/>
      <c r="V22" s="9"/>
      <c r="W22" s="38"/>
      <c r="X22" s="85"/>
      <c r="Y22" s="85"/>
      <c r="AA22" s="4">
        <f t="shared" si="0"/>
        <v>0</v>
      </c>
      <c r="AB22" s="32" t="str">
        <f t="shared" si="1"/>
        <v> </v>
      </c>
      <c r="AC22"/>
    </row>
    <row r="23" spans="2:29" ht="13.5" customHeight="1">
      <c r="B23" s="18">
        <v>8</v>
      </c>
      <c r="C23" s="37">
        <v>94.6916</v>
      </c>
      <c r="D23" s="38">
        <v>2.9675</v>
      </c>
      <c r="E23" s="38">
        <v>0.9974</v>
      </c>
      <c r="F23" s="38">
        <v>0.1604</v>
      </c>
      <c r="G23" s="38">
        <v>0.1662</v>
      </c>
      <c r="H23" s="38">
        <v>0.0011</v>
      </c>
      <c r="I23" s="38">
        <v>0.0367</v>
      </c>
      <c r="J23" s="38">
        <v>0.0252</v>
      </c>
      <c r="K23" s="38">
        <v>0.0122</v>
      </c>
      <c r="L23" s="38">
        <v>0.009</v>
      </c>
      <c r="M23" s="38">
        <v>0.7142</v>
      </c>
      <c r="N23" s="38">
        <v>0.2184</v>
      </c>
      <c r="O23" s="38">
        <v>0.7111</v>
      </c>
      <c r="P23" s="39">
        <v>34.74</v>
      </c>
      <c r="Q23" s="40">
        <v>8298</v>
      </c>
      <c r="R23" s="39">
        <v>38.4905</v>
      </c>
      <c r="S23" s="40">
        <v>9193</v>
      </c>
      <c r="T23" s="39">
        <v>50.08</v>
      </c>
      <c r="U23" s="9"/>
      <c r="V23" s="9"/>
      <c r="W23" s="38"/>
      <c r="X23" s="53" t="s">
        <v>75</v>
      </c>
      <c r="Y23" s="53" t="s">
        <v>76</v>
      </c>
      <c r="AA23" s="4">
        <f t="shared" si="0"/>
        <v>99.9999</v>
      </c>
      <c r="AB23" s="32" t="str">
        <f t="shared" si="1"/>
        <v> </v>
      </c>
      <c r="AC23"/>
    </row>
    <row r="24" spans="2:29" ht="12.75" customHeight="1">
      <c r="B24" s="18">
        <v>9</v>
      </c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9"/>
      <c r="Q24" s="40"/>
      <c r="R24" s="39"/>
      <c r="S24" s="40"/>
      <c r="T24" s="39"/>
      <c r="U24" s="9"/>
      <c r="V24" s="9"/>
      <c r="W24" s="42"/>
      <c r="X24" s="53"/>
      <c r="Y24" s="53"/>
      <c r="AA24" s="4">
        <f t="shared" si="0"/>
        <v>0</v>
      </c>
      <c r="AB24" s="32" t="str">
        <f t="shared" si="1"/>
        <v> </v>
      </c>
      <c r="AC24"/>
    </row>
    <row r="25" spans="2:29" ht="12.75">
      <c r="B25" s="18">
        <v>10</v>
      </c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/>
      <c r="Q25" s="40"/>
      <c r="R25" s="39"/>
      <c r="S25" s="40"/>
      <c r="T25" s="39"/>
      <c r="U25" s="9"/>
      <c r="V25" s="9"/>
      <c r="W25" s="38"/>
      <c r="X25" s="38"/>
      <c r="Y25" s="19"/>
      <c r="AA25" s="4">
        <f t="shared" si="0"/>
        <v>0</v>
      </c>
      <c r="AB25" s="32" t="str">
        <f t="shared" si="1"/>
        <v> </v>
      </c>
      <c r="AC25"/>
    </row>
    <row r="26" spans="2:29" ht="12.75">
      <c r="B26" s="18">
        <v>11</v>
      </c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9"/>
      <c r="Q26" s="40"/>
      <c r="R26" s="39"/>
      <c r="S26" s="40"/>
      <c r="T26" s="39"/>
      <c r="U26" s="9"/>
      <c r="V26" s="9"/>
      <c r="W26" s="38"/>
      <c r="X26" s="38"/>
      <c r="Y26" s="19"/>
      <c r="AA26" s="4">
        <f t="shared" si="0"/>
        <v>0</v>
      </c>
      <c r="AB26" s="32" t="str">
        <f t="shared" si="1"/>
        <v> </v>
      </c>
      <c r="AC26"/>
    </row>
    <row r="27" spans="2:28" s="82" customFormat="1" ht="12.75" customHeight="1">
      <c r="B27" s="18">
        <v>12</v>
      </c>
      <c r="C27" s="81">
        <v>94.8473</v>
      </c>
      <c r="D27" s="53">
        <v>2.9029</v>
      </c>
      <c r="E27" s="53">
        <v>0.9454</v>
      </c>
      <c r="F27" s="53">
        <v>0.1517</v>
      </c>
      <c r="G27" s="53">
        <v>0.1546</v>
      </c>
      <c r="H27" s="53">
        <v>0.0017</v>
      </c>
      <c r="I27" s="53">
        <v>0.034</v>
      </c>
      <c r="J27" s="53">
        <v>0.0263</v>
      </c>
      <c r="K27" s="53">
        <v>0.0114</v>
      </c>
      <c r="L27" s="53">
        <v>0.0076</v>
      </c>
      <c r="M27" s="53">
        <v>0.6949</v>
      </c>
      <c r="N27" s="53">
        <v>0.2223</v>
      </c>
      <c r="O27" s="53">
        <v>0.7096</v>
      </c>
      <c r="P27" s="54">
        <v>34.69</v>
      </c>
      <c r="Q27" s="55">
        <v>8285</v>
      </c>
      <c r="R27" s="54">
        <v>38.43</v>
      </c>
      <c r="S27" s="55">
        <v>9179</v>
      </c>
      <c r="T27" s="54">
        <v>50.07</v>
      </c>
      <c r="U27" s="56"/>
      <c r="V27" s="56"/>
      <c r="W27" s="53"/>
      <c r="X27" s="53"/>
      <c r="Y27" s="53"/>
      <c r="AA27" s="83">
        <f t="shared" si="0"/>
        <v>100.00010000000003</v>
      </c>
      <c r="AB27" s="84" t="str">
        <f t="shared" si="1"/>
        <v> </v>
      </c>
    </row>
    <row r="28" spans="2:29" ht="12.75">
      <c r="B28" s="18">
        <v>13</v>
      </c>
      <c r="C28" s="37">
        <v>94.5408</v>
      </c>
      <c r="D28" s="38">
        <v>3.0373</v>
      </c>
      <c r="E28" s="38">
        <v>0.9598</v>
      </c>
      <c r="F28" s="38">
        <v>0.1462</v>
      </c>
      <c r="G28" s="38">
        <v>0.1487</v>
      </c>
      <c r="H28" s="38">
        <v>0.0016</v>
      </c>
      <c r="I28" s="38">
        <v>0.0312</v>
      </c>
      <c r="J28" s="38">
        <v>0.0252</v>
      </c>
      <c r="K28" s="38">
        <v>0.0103</v>
      </c>
      <c r="L28" s="38">
        <v>0.0075</v>
      </c>
      <c r="M28" s="38">
        <v>0.8546</v>
      </c>
      <c r="N28" s="38">
        <v>0.2369</v>
      </c>
      <c r="O28" s="38">
        <v>0.7112</v>
      </c>
      <c r="P28" s="39">
        <v>34.66</v>
      </c>
      <c r="Q28" s="40">
        <v>8278</v>
      </c>
      <c r="R28" s="39">
        <v>38.4</v>
      </c>
      <c r="S28" s="40">
        <v>9170</v>
      </c>
      <c r="T28" s="39">
        <v>49.97</v>
      </c>
      <c r="U28" s="9"/>
      <c r="V28" s="9"/>
      <c r="W28" s="38"/>
      <c r="X28" s="38"/>
      <c r="Y28" s="19"/>
      <c r="AA28" s="4">
        <f t="shared" si="0"/>
        <v>100.0001</v>
      </c>
      <c r="AB28" s="32" t="str">
        <f t="shared" si="1"/>
        <v> </v>
      </c>
      <c r="AC28"/>
    </row>
    <row r="29" spans="2:29" ht="12.75">
      <c r="B29" s="18">
        <v>14</v>
      </c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9"/>
      <c r="Q29" s="40"/>
      <c r="R29" s="39"/>
      <c r="S29" s="40"/>
      <c r="T29" s="39"/>
      <c r="U29" s="9"/>
      <c r="V29" s="9"/>
      <c r="W29" s="38"/>
      <c r="X29" s="38"/>
      <c r="Y29" s="41"/>
      <c r="AA29" s="4">
        <f t="shared" si="0"/>
        <v>0</v>
      </c>
      <c r="AB29" s="32" t="str">
        <f t="shared" si="1"/>
        <v> </v>
      </c>
      <c r="AC29"/>
    </row>
    <row r="30" spans="2:29" ht="12.75">
      <c r="B30" s="18">
        <v>15</v>
      </c>
      <c r="C30" s="37">
        <v>93.1304</v>
      </c>
      <c r="D30" s="38">
        <v>3.2997</v>
      </c>
      <c r="E30" s="38">
        <v>0.9682</v>
      </c>
      <c r="F30" s="38">
        <v>0.1155</v>
      </c>
      <c r="G30" s="38">
        <v>0.1421</v>
      </c>
      <c r="H30" s="38">
        <v>0.0015</v>
      </c>
      <c r="I30" s="38">
        <v>0.0331</v>
      </c>
      <c r="J30" s="38">
        <v>0.0268</v>
      </c>
      <c r="K30" s="38">
        <v>0.0125</v>
      </c>
      <c r="L30" s="38">
        <v>0.0087</v>
      </c>
      <c r="M30" s="38">
        <v>2.058</v>
      </c>
      <c r="N30" s="38">
        <v>0.2037</v>
      </c>
      <c r="O30" s="38">
        <v>0.7179</v>
      </c>
      <c r="P30" s="39">
        <v>34.31</v>
      </c>
      <c r="Q30" s="40">
        <v>8196</v>
      </c>
      <c r="R30" s="39">
        <v>38.01</v>
      </c>
      <c r="S30" s="40">
        <v>9080</v>
      </c>
      <c r="T30" s="39">
        <v>49.2382</v>
      </c>
      <c r="U30" s="9">
        <v>-12.4</v>
      </c>
      <c r="V30" s="9">
        <v>-6.4</v>
      </c>
      <c r="W30" s="38"/>
      <c r="X30" s="38"/>
      <c r="Y30" s="41"/>
      <c r="AA30" s="4">
        <f t="shared" si="0"/>
        <v>100.00019999999998</v>
      </c>
      <c r="AB30" s="32" t="str">
        <f t="shared" si="1"/>
        <v> </v>
      </c>
      <c r="AC30"/>
    </row>
    <row r="31" spans="2:29" ht="12.75">
      <c r="B31" s="20">
        <v>16</v>
      </c>
      <c r="C31" s="41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9"/>
      <c r="Q31" s="40"/>
      <c r="R31" s="39"/>
      <c r="S31" s="40"/>
      <c r="T31" s="39"/>
      <c r="U31" s="9"/>
      <c r="V31" s="9"/>
      <c r="W31" s="38"/>
      <c r="X31" s="38"/>
      <c r="Y31" s="41"/>
      <c r="AA31" s="4">
        <f t="shared" si="0"/>
        <v>0</v>
      </c>
      <c r="AB31" s="32" t="str">
        <f t="shared" si="1"/>
        <v> </v>
      </c>
      <c r="AC31"/>
    </row>
    <row r="32" spans="2:29" ht="12.75">
      <c r="B32" s="20">
        <v>17</v>
      </c>
      <c r="C32" s="41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/>
      <c r="Q32" s="40"/>
      <c r="R32" s="39"/>
      <c r="S32" s="40"/>
      <c r="T32" s="39"/>
      <c r="U32" s="9"/>
      <c r="V32" s="9"/>
      <c r="W32" s="38"/>
      <c r="X32" s="38"/>
      <c r="Y32" s="41"/>
      <c r="AA32" s="4">
        <f t="shared" si="0"/>
        <v>0</v>
      </c>
      <c r="AB32" s="32" t="str">
        <f t="shared" si="1"/>
        <v> </v>
      </c>
      <c r="AC32"/>
    </row>
    <row r="33" spans="2:29" ht="12.75">
      <c r="B33" s="20">
        <v>18</v>
      </c>
      <c r="C33" s="41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9"/>
      <c r="Q33" s="40"/>
      <c r="R33" s="39"/>
      <c r="S33" s="40"/>
      <c r="T33" s="39"/>
      <c r="U33" s="9"/>
      <c r="V33" s="9"/>
      <c r="W33" s="38"/>
      <c r="X33" s="38"/>
      <c r="Y33" s="41"/>
      <c r="AA33" s="4">
        <f t="shared" si="0"/>
        <v>0</v>
      </c>
      <c r="AB33" s="32" t="str">
        <f t="shared" si="1"/>
        <v> </v>
      </c>
      <c r="AC33"/>
    </row>
    <row r="34" spans="2:29" ht="12" customHeight="1">
      <c r="B34" s="20">
        <v>19</v>
      </c>
      <c r="C34" s="53">
        <v>92.6661</v>
      </c>
      <c r="D34" s="53">
        <v>3.5319</v>
      </c>
      <c r="E34" s="53">
        <v>0.9885</v>
      </c>
      <c r="F34" s="53">
        <v>0.1137</v>
      </c>
      <c r="G34" s="53">
        <v>0.1413</v>
      </c>
      <c r="H34" s="53">
        <v>0.0015</v>
      </c>
      <c r="I34" s="53">
        <v>0.0334</v>
      </c>
      <c r="J34" s="53">
        <v>0.0265</v>
      </c>
      <c r="K34" s="53">
        <v>0.011</v>
      </c>
      <c r="L34" s="53">
        <v>0.0102</v>
      </c>
      <c r="M34" s="53">
        <v>2.2509</v>
      </c>
      <c r="N34" s="53">
        <v>0.2251</v>
      </c>
      <c r="O34" s="53">
        <v>0.7207</v>
      </c>
      <c r="P34" s="54">
        <v>34.31</v>
      </c>
      <c r="Q34" s="55">
        <v>8195</v>
      </c>
      <c r="R34" s="54">
        <v>38.01</v>
      </c>
      <c r="S34" s="55">
        <v>9078</v>
      </c>
      <c r="T34" s="54">
        <v>49.13</v>
      </c>
      <c r="U34" s="56"/>
      <c r="V34" s="56"/>
      <c r="W34" s="53"/>
      <c r="X34" s="53"/>
      <c r="Y34" s="53"/>
      <c r="AA34" s="4">
        <f t="shared" si="0"/>
        <v>100.00009999999997</v>
      </c>
      <c r="AB34" s="32" t="str">
        <f t="shared" si="1"/>
        <v> </v>
      </c>
      <c r="AC34"/>
    </row>
    <row r="35" spans="2:29" ht="13.5" customHeight="1">
      <c r="B35" s="20">
        <v>20</v>
      </c>
      <c r="C35" s="41">
        <v>92.8572</v>
      </c>
      <c r="D35" s="38">
        <v>3.4248</v>
      </c>
      <c r="E35" s="38">
        <v>0.9438</v>
      </c>
      <c r="F35" s="38">
        <v>0.1096</v>
      </c>
      <c r="G35" s="38">
        <v>0.1351</v>
      </c>
      <c r="H35" s="38">
        <v>0.0018</v>
      </c>
      <c r="I35" s="38">
        <v>0.032</v>
      </c>
      <c r="J35" s="38">
        <v>0.0255</v>
      </c>
      <c r="K35" s="38">
        <v>0.0115</v>
      </c>
      <c r="L35" s="38">
        <v>0.0095</v>
      </c>
      <c r="M35" s="38">
        <v>2.2279</v>
      </c>
      <c r="N35" s="38">
        <v>0.2214</v>
      </c>
      <c r="O35" s="38">
        <v>0.7191</v>
      </c>
      <c r="P35" s="39">
        <v>34.26</v>
      </c>
      <c r="Q35" s="40">
        <v>8182</v>
      </c>
      <c r="R35" s="39">
        <v>37.95</v>
      </c>
      <c r="S35" s="40">
        <v>9065</v>
      </c>
      <c r="T35" s="39">
        <v>49.12</v>
      </c>
      <c r="U35" s="9">
        <v>-12</v>
      </c>
      <c r="V35" s="9">
        <v>-5.3</v>
      </c>
      <c r="W35" s="38"/>
      <c r="X35" s="53" t="s">
        <v>75</v>
      </c>
      <c r="Y35" s="53" t="s">
        <v>76</v>
      </c>
      <c r="AA35" s="4">
        <f t="shared" si="0"/>
        <v>100.0001</v>
      </c>
      <c r="AB35" s="32" t="str">
        <f t="shared" si="1"/>
        <v> </v>
      </c>
      <c r="AC35"/>
    </row>
    <row r="36" spans="2:29" ht="12.75">
      <c r="B36" s="20">
        <v>21</v>
      </c>
      <c r="C36" s="41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9"/>
      <c r="Q36" s="40"/>
      <c r="R36" s="39"/>
      <c r="S36" s="40"/>
      <c r="T36" s="39"/>
      <c r="U36" s="9"/>
      <c r="V36" s="9"/>
      <c r="W36" s="38"/>
      <c r="X36" s="38"/>
      <c r="Y36" s="41"/>
      <c r="AA36" s="4">
        <f t="shared" si="0"/>
        <v>0</v>
      </c>
      <c r="AB36" s="32" t="str">
        <f t="shared" si="1"/>
        <v> </v>
      </c>
      <c r="AC36"/>
    </row>
    <row r="37" spans="2:29" ht="12.75">
      <c r="B37" s="20">
        <v>22</v>
      </c>
      <c r="C37" s="41">
        <v>92.3897</v>
      </c>
      <c r="D37" s="38">
        <v>3.887</v>
      </c>
      <c r="E37" s="38">
        <v>0.9938</v>
      </c>
      <c r="F37" s="38">
        <v>0.1144</v>
      </c>
      <c r="G37" s="38">
        <v>0.1394</v>
      </c>
      <c r="H37" s="38">
        <v>0.0016</v>
      </c>
      <c r="I37" s="38">
        <v>0.0319</v>
      </c>
      <c r="J37" s="38">
        <v>0.0258</v>
      </c>
      <c r="K37" s="38">
        <v>0.0105</v>
      </c>
      <c r="L37" s="38">
        <v>0.0105</v>
      </c>
      <c r="M37" s="38">
        <v>2.1329</v>
      </c>
      <c r="N37" s="38">
        <v>0.2624</v>
      </c>
      <c r="O37" s="38">
        <v>0.7226</v>
      </c>
      <c r="P37" s="39">
        <v>34.43</v>
      </c>
      <c r="Q37" s="40">
        <v>8223</v>
      </c>
      <c r="R37" s="39">
        <v>38.14</v>
      </c>
      <c r="S37" s="40">
        <v>9109</v>
      </c>
      <c r="T37" s="39">
        <v>49.24</v>
      </c>
      <c r="U37" s="9"/>
      <c r="V37" s="9"/>
      <c r="W37" s="38" t="s">
        <v>74</v>
      </c>
      <c r="X37" s="38"/>
      <c r="Y37" s="41"/>
      <c r="AA37" s="4">
        <f t="shared" si="0"/>
        <v>99.99989999999998</v>
      </c>
      <c r="AB37" s="32" t="str">
        <f t="shared" si="1"/>
        <v> </v>
      </c>
      <c r="AC37"/>
    </row>
    <row r="38" spans="2:29" ht="12.75" customHeight="1">
      <c r="B38" s="20">
        <v>23</v>
      </c>
      <c r="C38" s="41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9"/>
      <c r="Q38" s="40"/>
      <c r="R38" s="39"/>
      <c r="S38" s="40"/>
      <c r="T38" s="39"/>
      <c r="U38" s="9"/>
      <c r="V38" s="9"/>
      <c r="W38" s="38"/>
      <c r="X38" s="86"/>
      <c r="Y38" s="86"/>
      <c r="AA38" s="4">
        <f t="shared" si="0"/>
        <v>0</v>
      </c>
      <c r="AB38" s="32" t="str">
        <f t="shared" si="1"/>
        <v> </v>
      </c>
      <c r="AC38"/>
    </row>
    <row r="39" spans="2:29" ht="12.75" customHeight="1">
      <c r="B39" s="20">
        <v>24</v>
      </c>
      <c r="C39" s="41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9"/>
      <c r="Q39" s="40"/>
      <c r="R39" s="39"/>
      <c r="S39" s="40"/>
      <c r="T39" s="39"/>
      <c r="U39" s="9"/>
      <c r="V39" s="9"/>
      <c r="W39" s="38"/>
      <c r="X39" s="53"/>
      <c r="Y39" s="53"/>
      <c r="AA39" s="4">
        <f t="shared" si="0"/>
        <v>0</v>
      </c>
      <c r="AB39" s="32" t="str">
        <f t="shared" si="1"/>
        <v> </v>
      </c>
      <c r="AC39"/>
    </row>
    <row r="40" spans="2:29" ht="12.75">
      <c r="B40" s="20">
        <v>25</v>
      </c>
      <c r="C40" s="41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9"/>
      <c r="Q40" s="40"/>
      <c r="R40" s="39"/>
      <c r="S40" s="40"/>
      <c r="T40" s="39"/>
      <c r="U40" s="9"/>
      <c r="V40" s="9"/>
      <c r="W40" s="38"/>
      <c r="X40" s="38"/>
      <c r="Y40" s="41"/>
      <c r="AA40" s="4">
        <f t="shared" si="0"/>
        <v>0</v>
      </c>
      <c r="AB40" s="32" t="str">
        <f t="shared" si="1"/>
        <v> </v>
      </c>
      <c r="AC40"/>
    </row>
    <row r="41" spans="2:29" ht="12.75">
      <c r="B41" s="20">
        <v>26</v>
      </c>
      <c r="C41" s="41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9"/>
      <c r="Q41" s="40"/>
      <c r="R41" s="39"/>
      <c r="S41" s="40"/>
      <c r="T41" s="39"/>
      <c r="U41" s="9"/>
      <c r="V41" s="9"/>
      <c r="W41" s="38"/>
      <c r="X41" s="38"/>
      <c r="Y41" s="41"/>
      <c r="AA41" s="4">
        <f t="shared" si="0"/>
        <v>0</v>
      </c>
      <c r="AB41" s="32" t="str">
        <f t="shared" si="1"/>
        <v> </v>
      </c>
      <c r="AC41"/>
    </row>
    <row r="42" spans="2:29" ht="12.75">
      <c r="B42" s="20">
        <v>27</v>
      </c>
      <c r="C42" s="41">
        <v>92.8908</v>
      </c>
      <c r="D42" s="38">
        <v>3.4194</v>
      </c>
      <c r="E42" s="38">
        <v>0.9676</v>
      </c>
      <c r="F42" s="38">
        <v>0.123</v>
      </c>
      <c r="G42" s="38">
        <v>0.1557</v>
      </c>
      <c r="H42" s="38">
        <v>0.0019</v>
      </c>
      <c r="I42" s="38">
        <v>0.0327</v>
      </c>
      <c r="J42" s="38">
        <v>0.0259</v>
      </c>
      <c r="K42" s="38">
        <v>0.011</v>
      </c>
      <c r="L42" s="38">
        <v>0.0125</v>
      </c>
      <c r="M42" s="38">
        <v>2.1619</v>
      </c>
      <c r="N42" s="38">
        <v>0.1975</v>
      </c>
      <c r="O42" s="38">
        <v>0.7194</v>
      </c>
      <c r="P42" s="39">
        <v>34.33</v>
      </c>
      <c r="Q42" s="40">
        <v>8199</v>
      </c>
      <c r="R42" s="39">
        <v>38.02</v>
      </c>
      <c r="S42" s="40">
        <v>9082</v>
      </c>
      <c r="T42" s="39">
        <v>49.2007</v>
      </c>
      <c r="U42" s="9">
        <v>-19.8</v>
      </c>
      <c r="V42" s="9">
        <v>-14.6</v>
      </c>
      <c r="W42" s="38"/>
      <c r="X42" s="38"/>
      <c r="Y42" s="41"/>
      <c r="AA42" s="4">
        <f t="shared" si="0"/>
        <v>99.99990000000001</v>
      </c>
      <c r="AB42" s="32" t="str">
        <f t="shared" si="1"/>
        <v> </v>
      </c>
      <c r="AC42"/>
    </row>
    <row r="43" spans="2:29" ht="12.75" customHeight="1">
      <c r="B43" s="20">
        <v>28</v>
      </c>
      <c r="C43" s="41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9"/>
      <c r="Q43" s="40"/>
      <c r="R43" s="39"/>
      <c r="S43" s="40"/>
      <c r="T43" s="39"/>
      <c r="U43" s="9"/>
      <c r="V43" s="9"/>
      <c r="W43" s="38"/>
      <c r="X43" s="85"/>
      <c r="Y43" s="53"/>
      <c r="AA43" s="4">
        <f t="shared" si="0"/>
        <v>0</v>
      </c>
      <c r="AB43" s="32" t="str">
        <f t="shared" si="1"/>
        <v> </v>
      </c>
      <c r="AC43"/>
    </row>
    <row r="44" spans="2:29" ht="12.75" customHeight="1">
      <c r="B44" s="20">
        <v>29</v>
      </c>
      <c r="C44" s="41">
        <v>93.383</v>
      </c>
      <c r="D44" s="38">
        <v>3.4531</v>
      </c>
      <c r="E44" s="38">
        <v>0.9147</v>
      </c>
      <c r="F44" s="38">
        <v>0.1111</v>
      </c>
      <c r="G44" s="38">
        <v>0.1373</v>
      </c>
      <c r="H44" s="38">
        <v>0.0021</v>
      </c>
      <c r="I44" s="38">
        <v>0.0304</v>
      </c>
      <c r="J44" s="38">
        <v>0.0232</v>
      </c>
      <c r="K44" s="38">
        <v>0.0097</v>
      </c>
      <c r="L44" s="38">
        <v>0.0105</v>
      </c>
      <c r="M44" s="38">
        <v>1.75</v>
      </c>
      <c r="N44" s="38">
        <v>0.1749</v>
      </c>
      <c r="O44" s="38">
        <v>0.716</v>
      </c>
      <c r="P44" s="39">
        <v>34.42</v>
      </c>
      <c r="Q44" s="40">
        <v>8222</v>
      </c>
      <c r="R44" s="39">
        <v>38.13</v>
      </c>
      <c r="S44" s="40">
        <v>9108</v>
      </c>
      <c r="T44" s="39">
        <v>49.46</v>
      </c>
      <c r="U44" s="9"/>
      <c r="V44" s="9"/>
      <c r="W44" s="38"/>
      <c r="X44" s="38"/>
      <c r="Y44" s="41"/>
      <c r="AA44" s="4">
        <f t="shared" si="0"/>
        <v>99.99999999999997</v>
      </c>
      <c r="AB44" s="32" t="str">
        <f t="shared" si="1"/>
        <v>ОК</v>
      </c>
      <c r="AC44"/>
    </row>
    <row r="45" spans="2:29" ht="12.75" customHeight="1">
      <c r="B45" s="20">
        <v>30</v>
      </c>
      <c r="C45" s="41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9"/>
      <c r="Q45" s="40"/>
      <c r="R45" s="39"/>
      <c r="S45" s="40"/>
      <c r="T45" s="43"/>
      <c r="U45" s="9"/>
      <c r="V45" s="9"/>
      <c r="W45" s="38"/>
      <c r="X45" s="38"/>
      <c r="Y45" s="41"/>
      <c r="AA45" s="4">
        <f t="shared" si="0"/>
        <v>0</v>
      </c>
      <c r="AB45" s="32" t="str">
        <f t="shared" si="1"/>
        <v> </v>
      </c>
      <c r="AC45"/>
    </row>
    <row r="46" spans="2:29" ht="12.75" customHeight="1">
      <c r="B46" s="20"/>
      <c r="C46" s="41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9"/>
      <c r="Q46" s="40"/>
      <c r="R46" s="39"/>
      <c r="S46" s="40"/>
      <c r="T46" s="43"/>
      <c r="U46" s="9"/>
      <c r="V46" s="9"/>
      <c r="W46" s="38"/>
      <c r="X46" s="38"/>
      <c r="Y46" s="41"/>
      <c r="AA46" s="4"/>
      <c r="AB46" s="32"/>
      <c r="AC46"/>
    </row>
    <row r="47" spans="2:29" ht="12.75" customHeight="1">
      <c r="B47" s="20"/>
      <c r="C47" s="41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9"/>
      <c r="Q47" s="40"/>
      <c r="R47" s="39"/>
      <c r="S47" s="40"/>
      <c r="T47" s="43"/>
      <c r="U47" s="9"/>
      <c r="V47" s="9"/>
      <c r="W47" s="38"/>
      <c r="X47" s="38"/>
      <c r="Y47" s="41"/>
      <c r="AA47" s="4"/>
      <c r="AB47" s="32"/>
      <c r="AC47"/>
    </row>
    <row r="48" spans="2:29" ht="12.75" customHeight="1">
      <c r="B48" s="20"/>
      <c r="C48" s="44">
        <f aca="true" t="shared" si="2" ref="C48:N48">SUM(C16:C45)</f>
        <v>1123.5539</v>
      </c>
      <c r="D48" s="41">
        <f t="shared" si="2"/>
        <v>39.514900000000004</v>
      </c>
      <c r="E48" s="41">
        <f t="shared" si="2"/>
        <v>11.971</v>
      </c>
      <c r="F48" s="41">
        <f t="shared" si="2"/>
        <v>1.6870999999999998</v>
      </c>
      <c r="G48" s="41">
        <f t="shared" si="2"/>
        <v>1.9294</v>
      </c>
      <c r="H48" s="41">
        <f t="shared" si="2"/>
        <v>0.0187</v>
      </c>
      <c r="I48" s="41">
        <f t="shared" si="2"/>
        <v>0.45089999999999997</v>
      </c>
      <c r="J48" s="41">
        <f t="shared" si="2"/>
        <v>0.34609999999999996</v>
      </c>
      <c r="K48" s="41">
        <f t="shared" si="2"/>
        <v>0.22930000000000006</v>
      </c>
      <c r="L48" s="41">
        <f t="shared" si="2"/>
        <v>0.11359999999999998</v>
      </c>
      <c r="M48" s="41">
        <f t="shared" si="2"/>
        <v>17.5122</v>
      </c>
      <c r="N48" s="41">
        <f t="shared" si="2"/>
        <v>2.6733000000000002</v>
      </c>
      <c r="O48" s="38"/>
      <c r="P48" s="44">
        <f>SUM(P16:P45)</f>
        <v>414.865</v>
      </c>
      <c r="Q48" s="45">
        <f>SUM(Q16:Q45)</f>
        <v>99088</v>
      </c>
      <c r="R48" s="44">
        <f>SUM(R16:R45)</f>
        <v>459.55749999999995</v>
      </c>
      <c r="S48" s="45">
        <f>SUM(S16:S45)</f>
        <v>109766</v>
      </c>
      <c r="T48" s="44">
        <f>SUM(T16:T45)</f>
        <v>595.8031</v>
      </c>
      <c r="U48" s="9"/>
      <c r="V48" s="9"/>
      <c r="W48" s="38"/>
      <c r="X48" s="38"/>
      <c r="Y48" s="41"/>
      <c r="AA48" s="4">
        <f t="shared" si="0"/>
        <v>1200.0004</v>
      </c>
      <c r="AB48" s="32" t="str">
        <f t="shared" si="1"/>
        <v> </v>
      </c>
      <c r="AC48"/>
    </row>
    <row r="49" spans="2:29" ht="14.25" customHeight="1" hidden="1">
      <c r="B49" s="7">
        <v>31</v>
      </c>
      <c r="C49" s="12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9"/>
      <c r="U49" s="10"/>
      <c r="V49" s="10"/>
      <c r="W49" s="10"/>
      <c r="X49" s="10"/>
      <c r="Y49" s="11"/>
      <c r="AA49" s="4">
        <f>SUM(D49:N49,P49)</f>
        <v>0</v>
      </c>
      <c r="AB49" s="5"/>
      <c r="AC49"/>
    </row>
    <row r="50" spans="3:29" ht="12.75">
      <c r="C50" s="87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AA50" s="4"/>
      <c r="AB50" s="5"/>
      <c r="AC50"/>
    </row>
    <row r="51" spans="3:4" ht="12.75">
      <c r="C51" s="1"/>
      <c r="D51" s="1"/>
    </row>
    <row r="52" spans="3:25" ht="15">
      <c r="C52" s="13" t="s">
        <v>78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 t="s">
        <v>79</v>
      </c>
      <c r="Q52" s="14"/>
      <c r="R52" s="14"/>
      <c r="S52" s="14"/>
      <c r="T52" s="50"/>
      <c r="U52" s="51"/>
      <c r="V52" s="51"/>
      <c r="W52" s="97">
        <v>42643</v>
      </c>
      <c r="X52" s="98"/>
      <c r="Y52" s="15"/>
    </row>
    <row r="53" spans="3:24" ht="12.75">
      <c r="C53" s="1"/>
      <c r="D53" s="1" t="s">
        <v>28</v>
      </c>
      <c r="O53" s="2"/>
      <c r="P53" s="17" t="s">
        <v>30</v>
      </c>
      <c r="Q53" s="17"/>
      <c r="T53" s="2"/>
      <c r="U53" s="16" t="s">
        <v>0</v>
      </c>
      <c r="W53" s="2"/>
      <c r="X53" s="16" t="s">
        <v>17</v>
      </c>
    </row>
    <row r="54" spans="3:25" ht="18" customHeight="1">
      <c r="C54" s="13" t="s">
        <v>37</v>
      </c>
      <c r="D54" s="13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 t="s">
        <v>2</v>
      </c>
      <c r="P54" s="14" t="s">
        <v>1</v>
      </c>
      <c r="Q54" s="14"/>
      <c r="R54" s="14"/>
      <c r="S54" s="14"/>
      <c r="T54" s="14"/>
      <c r="U54" s="51"/>
      <c r="V54" s="51"/>
      <c r="W54" s="97">
        <v>42643</v>
      </c>
      <c r="X54" s="98"/>
      <c r="Y54" s="14"/>
    </row>
    <row r="55" spans="3:24" ht="12.75">
      <c r="C55" s="1"/>
      <c r="D55" s="1" t="s">
        <v>29</v>
      </c>
      <c r="O55" s="2"/>
      <c r="P55" s="16" t="s">
        <v>30</v>
      </c>
      <c r="Q55" s="16"/>
      <c r="T55" s="2"/>
      <c r="U55" s="16" t="s">
        <v>0</v>
      </c>
      <c r="W55" s="2"/>
      <c r="X55" t="s">
        <v>17</v>
      </c>
    </row>
    <row r="59" spans="3:10" ht="12.75">
      <c r="C59" s="36"/>
      <c r="D59" s="33"/>
      <c r="E59" s="33"/>
      <c r="F59" s="33"/>
      <c r="G59" s="33"/>
      <c r="H59" s="33"/>
      <c r="I59" s="33"/>
      <c r="J59" s="33"/>
    </row>
  </sheetData>
  <sheetProtection/>
  <mergeCells count="34">
    <mergeCell ref="B8:Y8"/>
    <mergeCell ref="B9:Y9"/>
    <mergeCell ref="K13:K15"/>
    <mergeCell ref="J13:J15"/>
    <mergeCell ref="W12:W15"/>
    <mergeCell ref="X12:X15"/>
    <mergeCell ref="B10:Y10"/>
    <mergeCell ref="E13:E15"/>
    <mergeCell ref="C6:AA6"/>
    <mergeCell ref="Y12:Y15"/>
    <mergeCell ref="U12:U15"/>
    <mergeCell ref="D13:D15"/>
    <mergeCell ref="G13:G15"/>
    <mergeCell ref="M13:M15"/>
    <mergeCell ref="I13:I15"/>
    <mergeCell ref="L13:L15"/>
    <mergeCell ref="B7:Y7"/>
    <mergeCell ref="B12:B15"/>
    <mergeCell ref="W54:X54"/>
    <mergeCell ref="C12:N12"/>
    <mergeCell ref="T13:T15"/>
    <mergeCell ref="O12:T12"/>
    <mergeCell ref="V12:V15"/>
    <mergeCell ref="W52:X52"/>
    <mergeCell ref="H13:H15"/>
    <mergeCell ref="O13:O15"/>
    <mergeCell ref="C50:Y50"/>
    <mergeCell ref="C13:C15"/>
    <mergeCell ref="F13:F15"/>
    <mergeCell ref="Q13:Q15"/>
    <mergeCell ref="S13:S15"/>
    <mergeCell ref="N13:N15"/>
    <mergeCell ref="P13:P15"/>
    <mergeCell ref="R13:R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view="pageBreakPreview" zoomScaleSheetLayoutView="100" workbookViewId="0" topLeftCell="A8">
      <selection activeCell="C45" sqref="C45"/>
    </sheetView>
  </sheetViews>
  <sheetFormatPr defaultColWidth="9.00390625" defaultRowHeight="12.75"/>
  <cols>
    <col min="1" max="1" width="12.00390625" style="0" customWidth="1"/>
    <col min="2" max="2" width="13.375" style="0" customWidth="1"/>
    <col min="3" max="3" width="12.75390625" style="0" customWidth="1"/>
    <col min="4" max="4" width="11.625" style="0" customWidth="1"/>
    <col min="5" max="5" width="11.875" style="0" customWidth="1"/>
    <col min="6" max="6" width="12.375" style="0" customWidth="1"/>
    <col min="7" max="7" width="14.875" style="31" customWidth="1"/>
    <col min="8" max="8" width="13.375" style="0" customWidth="1"/>
    <col min="9" max="9" width="32.25390625" style="0" customWidth="1"/>
    <col min="10" max="10" width="9.125" style="6" customWidth="1"/>
  </cols>
  <sheetData>
    <row r="1" spans="2:8" ht="12.75">
      <c r="B1" s="46" t="s">
        <v>31</v>
      </c>
      <c r="C1" s="46"/>
      <c r="D1" s="46"/>
      <c r="E1" s="46"/>
      <c r="F1" s="34"/>
      <c r="G1" s="71"/>
      <c r="H1" s="33"/>
    </row>
    <row r="2" spans="2:8" ht="12.75">
      <c r="B2" s="46" t="s">
        <v>32</v>
      </c>
      <c r="C2" s="46"/>
      <c r="D2" s="46"/>
      <c r="E2" s="46"/>
      <c r="F2" s="34"/>
      <c r="G2" s="71"/>
      <c r="H2" s="33"/>
    </row>
    <row r="3" spans="2:9" ht="12.75">
      <c r="B3" s="48" t="s">
        <v>33</v>
      </c>
      <c r="C3" s="48"/>
      <c r="D3" s="48"/>
      <c r="E3" s="46"/>
      <c r="F3" s="34"/>
      <c r="G3" s="72"/>
      <c r="H3" s="35"/>
      <c r="I3" s="3"/>
    </row>
    <row r="4" spans="2:9" ht="6.75" customHeight="1">
      <c r="B4" s="34"/>
      <c r="C4" s="34"/>
      <c r="D4" s="34"/>
      <c r="E4" s="34"/>
      <c r="F4" s="34"/>
      <c r="G4" s="72"/>
      <c r="H4" s="35"/>
      <c r="I4" s="3"/>
    </row>
    <row r="5" spans="2:9" ht="8.25" customHeight="1">
      <c r="B5" s="33"/>
      <c r="C5" s="52"/>
      <c r="D5" s="52"/>
      <c r="E5" s="52"/>
      <c r="F5" s="52"/>
      <c r="G5" s="73"/>
      <c r="H5" s="52"/>
      <c r="I5" s="23"/>
    </row>
    <row r="6" spans="2:11" ht="18" customHeight="1">
      <c r="B6" s="57" t="s">
        <v>51</v>
      </c>
      <c r="C6" s="60"/>
      <c r="D6" s="60"/>
      <c r="E6" s="60"/>
      <c r="F6" s="60"/>
      <c r="G6" s="74"/>
      <c r="H6" s="57"/>
      <c r="I6" s="57"/>
      <c r="J6" s="57"/>
      <c r="K6" s="57"/>
    </row>
    <row r="7" spans="2:11" ht="18" customHeight="1">
      <c r="B7" s="111" t="s">
        <v>52</v>
      </c>
      <c r="C7" s="111"/>
      <c r="D7" s="111"/>
      <c r="E7" s="111"/>
      <c r="F7" s="111"/>
      <c r="G7" s="111"/>
      <c r="H7" s="111"/>
      <c r="I7" s="58"/>
      <c r="J7" s="58"/>
      <c r="K7" s="58"/>
    </row>
    <row r="8" spans="2:11" ht="15" customHeight="1">
      <c r="B8" s="111" t="s">
        <v>53</v>
      </c>
      <c r="C8" s="111"/>
      <c r="D8" s="111"/>
      <c r="E8" s="111"/>
      <c r="F8" s="111"/>
      <c r="G8" s="111"/>
      <c r="H8" s="111"/>
      <c r="I8" s="58"/>
      <c r="J8" s="58"/>
      <c r="K8" s="58"/>
    </row>
    <row r="9" spans="2:11" ht="14.25" customHeight="1">
      <c r="B9" s="112" t="s">
        <v>67</v>
      </c>
      <c r="C9" s="112"/>
      <c r="D9" s="112"/>
      <c r="E9" s="112"/>
      <c r="F9" s="112"/>
      <c r="G9" s="112"/>
      <c r="H9" s="112"/>
      <c r="I9" s="59"/>
      <c r="J9" s="59"/>
      <c r="K9" s="59"/>
    </row>
    <row r="10" spans="2:9" ht="8.25" customHeight="1">
      <c r="B10" s="21"/>
      <c r="C10" s="22"/>
      <c r="D10" s="22"/>
      <c r="E10" s="22"/>
      <c r="F10" s="22"/>
      <c r="G10" s="75"/>
      <c r="H10" s="22"/>
      <c r="I10" s="24"/>
    </row>
    <row r="11" spans="2:10" ht="30" customHeight="1">
      <c r="B11" s="91" t="s">
        <v>27</v>
      </c>
      <c r="C11" s="99" t="s">
        <v>43</v>
      </c>
      <c r="D11" s="100"/>
      <c r="E11" s="100"/>
      <c r="F11" s="100"/>
      <c r="G11" s="110" t="s">
        <v>44</v>
      </c>
      <c r="H11" s="115" t="s">
        <v>66</v>
      </c>
      <c r="I11" s="25"/>
      <c r="J11"/>
    </row>
    <row r="12" spans="2:10" ht="48.75" customHeight="1">
      <c r="B12" s="92"/>
      <c r="C12" s="89" t="s">
        <v>47</v>
      </c>
      <c r="D12" s="90" t="s">
        <v>48</v>
      </c>
      <c r="E12" s="90" t="s">
        <v>49</v>
      </c>
      <c r="F12" s="90" t="s">
        <v>50</v>
      </c>
      <c r="G12" s="110"/>
      <c r="H12" s="116"/>
      <c r="I12" s="25"/>
      <c r="J12"/>
    </row>
    <row r="13" spans="2:10" ht="15.75" customHeight="1">
      <c r="B13" s="92"/>
      <c r="C13" s="89"/>
      <c r="D13" s="90"/>
      <c r="E13" s="90"/>
      <c r="F13" s="90"/>
      <c r="G13" s="110"/>
      <c r="H13" s="116"/>
      <c r="I13" s="25"/>
      <c r="J13"/>
    </row>
    <row r="14" spans="2:10" ht="30" customHeight="1">
      <c r="B14" s="96"/>
      <c r="C14" s="89"/>
      <c r="D14" s="90"/>
      <c r="E14" s="90"/>
      <c r="F14" s="90"/>
      <c r="G14" s="110"/>
      <c r="H14" s="117"/>
      <c r="I14" s="25"/>
      <c r="J14"/>
    </row>
    <row r="15" spans="2:11" ht="15.75" customHeight="1">
      <c r="B15" s="18">
        <v>1</v>
      </c>
      <c r="C15" s="70">
        <f>Лист1!S3</f>
        <v>2175.97</v>
      </c>
      <c r="D15" s="70">
        <f>Лист1!B38</f>
        <v>0.1056</v>
      </c>
      <c r="E15" s="70">
        <f>Лист1!H38</f>
        <v>1324.3579</v>
      </c>
      <c r="F15" s="69">
        <f>Лист1!N38</f>
        <v>1643.6953</v>
      </c>
      <c r="G15" s="79">
        <f>SUM(C15:F15)</f>
        <v>5144.1287999999995</v>
      </c>
      <c r="H15" s="66">
        <f>IF(Паспорт!P16&gt;0,Паспорт!P16,H14)</f>
        <v>0</v>
      </c>
      <c r="I15" s="26"/>
      <c r="J15" s="114"/>
      <c r="K15" s="114"/>
    </row>
    <row r="16" spans="2:11" ht="15.75">
      <c r="B16" s="18">
        <v>2</v>
      </c>
      <c r="C16" s="70">
        <f>Лист1!S4</f>
        <v>1316.3647</v>
      </c>
      <c r="D16" s="70">
        <f>Лист1!B39</f>
        <v>0</v>
      </c>
      <c r="E16" s="70">
        <f>Лист1!H39</f>
        <v>1289.5067</v>
      </c>
      <c r="F16" s="69">
        <f>Лист1!N39</f>
        <v>1607.8685</v>
      </c>
      <c r="G16" s="79">
        <f aca="true" t="shared" si="0" ref="G16:G44">SUM(C16:F16)</f>
        <v>4213.7399000000005</v>
      </c>
      <c r="H16" s="66">
        <f>IF(Паспорт!P17&gt;0,Паспорт!P17,H15)</f>
        <v>34.92</v>
      </c>
      <c r="I16" s="26"/>
      <c r="J16" s="114"/>
      <c r="K16" s="114"/>
    </row>
    <row r="17" spans="2:11" ht="15.75">
      <c r="B17" s="18">
        <v>3</v>
      </c>
      <c r="C17" s="70">
        <f>Лист1!S5</f>
        <v>5712.6281</v>
      </c>
      <c r="D17" s="70">
        <f>Лист1!B40</f>
        <v>0</v>
      </c>
      <c r="E17" s="70">
        <f>Лист1!H40</f>
        <v>1385.7313</v>
      </c>
      <c r="F17" s="69">
        <f>Лист1!N40</f>
        <v>1689.405</v>
      </c>
      <c r="G17" s="79">
        <f t="shared" si="0"/>
        <v>8787.7644</v>
      </c>
      <c r="H17" s="66">
        <f>IF(Паспорт!P18&gt;0,Паспорт!P18,H16)</f>
        <v>34.92</v>
      </c>
      <c r="I17" s="26"/>
      <c r="J17" s="114"/>
      <c r="K17" s="114"/>
    </row>
    <row r="18" spans="2:11" ht="15.75">
      <c r="B18" s="18">
        <v>4</v>
      </c>
      <c r="C18" s="70">
        <f>Лист1!S6</f>
        <v>3707.0647</v>
      </c>
      <c r="D18" s="70">
        <f>Лист1!B41</f>
        <v>0.2313</v>
      </c>
      <c r="E18" s="70">
        <f>Лист1!H41</f>
        <v>1359.6122</v>
      </c>
      <c r="F18" s="69">
        <f>Лист1!N41</f>
        <v>1703.1194</v>
      </c>
      <c r="G18" s="79">
        <f t="shared" si="0"/>
        <v>6770.027599999999</v>
      </c>
      <c r="H18" s="66">
        <f>IF(Паспорт!P19&gt;0,Паспорт!P19,H17)</f>
        <v>34.92</v>
      </c>
      <c r="I18" s="26"/>
      <c r="J18" s="114"/>
      <c r="K18" s="114"/>
    </row>
    <row r="19" spans="2:11" ht="15.75">
      <c r="B19" s="18">
        <v>5</v>
      </c>
      <c r="C19" s="70">
        <f>Лист1!S7</f>
        <v>3323.9763</v>
      </c>
      <c r="D19" s="70">
        <f>Лист1!B42</f>
        <v>0</v>
      </c>
      <c r="E19" s="70">
        <f>Лист1!H42</f>
        <v>1473.0677</v>
      </c>
      <c r="F19" s="69">
        <f>Лист1!N42</f>
        <v>1707.83</v>
      </c>
      <c r="G19" s="79">
        <f t="shared" si="0"/>
        <v>6504.874</v>
      </c>
      <c r="H19" s="66">
        <f>IF(Паспорт!P20&gt;0,Паспорт!P20,H18)</f>
        <v>34.915</v>
      </c>
      <c r="I19" s="26"/>
      <c r="J19" s="114"/>
      <c r="K19" s="114"/>
    </row>
    <row r="20" spans="2:11" ht="15.75" customHeight="1">
      <c r="B20" s="18">
        <v>6</v>
      </c>
      <c r="C20" s="70">
        <f>Лист1!S8</f>
        <v>1239.86</v>
      </c>
      <c r="D20" s="70">
        <f>Лист1!B43</f>
        <v>0.3566</v>
      </c>
      <c r="E20" s="70">
        <f>Лист1!H43</f>
        <v>1492.5012</v>
      </c>
      <c r="F20" s="69">
        <f>Лист1!N43</f>
        <v>1750.3517</v>
      </c>
      <c r="G20" s="79">
        <f t="shared" si="0"/>
        <v>4483.0695</v>
      </c>
      <c r="H20" s="66">
        <f>IF(Паспорт!P21&gt;0,Паспорт!P21,H19)</f>
        <v>34.88</v>
      </c>
      <c r="I20" s="26"/>
      <c r="J20" s="114"/>
      <c r="K20" s="114"/>
    </row>
    <row r="21" spans="2:11" ht="15.75">
      <c r="B21" s="18">
        <v>7</v>
      </c>
      <c r="C21" s="70">
        <f>Лист1!S9</f>
        <v>1176.9701</v>
      </c>
      <c r="D21" s="70">
        <f>Лист1!B44</f>
        <v>0.2181</v>
      </c>
      <c r="E21" s="70">
        <f>Лист1!H44</f>
        <v>1417.5662</v>
      </c>
      <c r="F21" s="69">
        <f>Лист1!N44</f>
        <v>1669.6077</v>
      </c>
      <c r="G21" s="79">
        <f t="shared" si="0"/>
        <v>4264.3621</v>
      </c>
      <c r="H21" s="66">
        <f>IF(Паспорт!P22&gt;0,Паспорт!P22,H20)</f>
        <v>34.88</v>
      </c>
      <c r="I21" s="26"/>
      <c r="J21" s="114"/>
      <c r="K21" s="114"/>
    </row>
    <row r="22" spans="2:11" ht="15.75">
      <c r="B22" s="18">
        <v>8</v>
      </c>
      <c r="C22" s="70">
        <f>Лист1!S10</f>
        <v>2184.7795</v>
      </c>
      <c r="D22" s="70">
        <f>Лист1!B45</f>
        <v>0</v>
      </c>
      <c r="E22" s="70">
        <f>Лист1!H45</f>
        <v>1308.0776</v>
      </c>
      <c r="F22" s="69">
        <f>Лист1!N45</f>
        <v>1652.2456</v>
      </c>
      <c r="G22" s="79">
        <f t="shared" si="0"/>
        <v>5145.1027</v>
      </c>
      <c r="H22" s="66">
        <f>IF(Паспорт!P23&gt;0,Паспорт!P23,H21)</f>
        <v>34.74</v>
      </c>
      <c r="I22" s="26"/>
      <c r="J22" s="114"/>
      <c r="K22" s="114"/>
    </row>
    <row r="23" spans="2:10" ht="15" customHeight="1">
      <c r="B23" s="18">
        <v>9</v>
      </c>
      <c r="C23" s="70">
        <f>Лист1!S11</f>
        <v>1827.7874</v>
      </c>
      <c r="D23" s="70">
        <f>Лист1!B46</f>
        <v>0.5702</v>
      </c>
      <c r="E23" s="70">
        <f>Лист1!H46</f>
        <v>1450.3051</v>
      </c>
      <c r="F23" s="69">
        <f>Лист1!N46</f>
        <v>1731.9481</v>
      </c>
      <c r="G23" s="79">
        <f t="shared" si="0"/>
        <v>5010.6108</v>
      </c>
      <c r="H23" s="66">
        <f>IF(Паспорт!P24&gt;0,Паспорт!P24,H22)</f>
        <v>34.74</v>
      </c>
      <c r="I23" s="26"/>
      <c r="J23" s="31"/>
    </row>
    <row r="24" spans="2:10" ht="15.75">
      <c r="B24" s="18">
        <v>10</v>
      </c>
      <c r="C24" s="70">
        <f>Лист1!S12</f>
        <v>1062.7156</v>
      </c>
      <c r="D24" s="70">
        <f>Лист1!B47</f>
        <v>0</v>
      </c>
      <c r="E24" s="70">
        <f>Лист1!H47</f>
        <v>1365.8456</v>
      </c>
      <c r="F24" s="69">
        <f>Лист1!N47</f>
        <v>1606.9287</v>
      </c>
      <c r="G24" s="79">
        <f t="shared" si="0"/>
        <v>4035.4899</v>
      </c>
      <c r="H24" s="66">
        <f>IF(Паспорт!P25&gt;0,Паспорт!P25,H23)</f>
        <v>34.74</v>
      </c>
      <c r="I24" s="26"/>
      <c r="J24" s="31"/>
    </row>
    <row r="25" spans="2:10" ht="15.75">
      <c r="B25" s="18">
        <v>11</v>
      </c>
      <c r="C25" s="70">
        <f>Лист1!S13</f>
        <v>1114.7559</v>
      </c>
      <c r="D25" s="70">
        <f>Лист1!B48</f>
        <v>0</v>
      </c>
      <c r="E25" s="70">
        <f>Лист1!H48</f>
        <v>1423.7712</v>
      </c>
      <c r="F25" s="69">
        <f>Лист1!N48</f>
        <v>1745.9838</v>
      </c>
      <c r="G25" s="79">
        <f t="shared" si="0"/>
        <v>4284.5109</v>
      </c>
      <c r="H25" s="66">
        <f>IF(Паспорт!P26&gt;0,Паспорт!P26,H24)</f>
        <v>34.74</v>
      </c>
      <c r="I25" s="26"/>
      <c r="J25" s="31"/>
    </row>
    <row r="26" spans="2:10" ht="15.75">
      <c r="B26" s="18">
        <v>12</v>
      </c>
      <c r="C26" s="70">
        <f>Лист1!S14</f>
        <v>3729.5579</v>
      </c>
      <c r="D26" s="70">
        <f>Лист1!B49</f>
        <v>0.5635</v>
      </c>
      <c r="E26" s="70">
        <f>Лист1!H49</f>
        <v>1338.6898</v>
      </c>
      <c r="F26" s="69">
        <f>Лист1!N49</f>
        <v>1648.8093</v>
      </c>
      <c r="G26" s="79">
        <f t="shared" si="0"/>
        <v>6717.6205</v>
      </c>
      <c r="H26" s="66">
        <f>IF(Паспорт!P27&gt;0,Паспорт!P27,H25)</f>
        <v>34.69</v>
      </c>
      <c r="I26" s="26"/>
      <c r="J26" s="31"/>
    </row>
    <row r="27" spans="2:10" ht="15.75">
      <c r="B27" s="18">
        <v>13</v>
      </c>
      <c r="C27" s="70">
        <f>Лист1!S15</f>
        <v>3065.4825</v>
      </c>
      <c r="D27" s="70">
        <f>Лист1!B50</f>
        <v>0</v>
      </c>
      <c r="E27" s="70">
        <f>Лист1!H50</f>
        <v>1737.4548</v>
      </c>
      <c r="F27" s="69">
        <f>Лист1!N50</f>
        <v>2089.9414</v>
      </c>
      <c r="G27" s="79">
        <f t="shared" si="0"/>
        <v>6892.878699999999</v>
      </c>
      <c r="H27" s="66">
        <f>IF(Паспорт!P28&gt;0,Паспорт!P28,H26)</f>
        <v>34.66</v>
      </c>
      <c r="I27" s="26"/>
      <c r="J27" s="31"/>
    </row>
    <row r="28" spans="2:10" ht="15.75">
      <c r="B28" s="18">
        <v>14</v>
      </c>
      <c r="C28" s="70">
        <f>Лист1!S16</f>
        <v>1302.3821</v>
      </c>
      <c r="D28" s="70">
        <f>Лист1!B51</f>
        <v>0</v>
      </c>
      <c r="E28" s="70">
        <f>Лист1!H51</f>
        <v>1661.6487</v>
      </c>
      <c r="F28" s="69">
        <f>Лист1!N51</f>
        <v>2034.314</v>
      </c>
      <c r="G28" s="79">
        <f t="shared" si="0"/>
        <v>4998.3448</v>
      </c>
      <c r="H28" s="66">
        <f>IF(Паспорт!P29&gt;0,Паспорт!P29,H27)</f>
        <v>34.66</v>
      </c>
      <c r="I28" s="26"/>
      <c r="J28" s="31"/>
    </row>
    <row r="29" spans="2:10" ht="15.75">
      <c r="B29" s="18">
        <v>15</v>
      </c>
      <c r="C29" s="70">
        <f>Лист1!S17</f>
        <v>4512.6206</v>
      </c>
      <c r="D29" s="70">
        <f>Лист1!B52</f>
        <v>0.2147</v>
      </c>
      <c r="E29" s="70">
        <f>Лист1!H52</f>
        <v>1582.9547</v>
      </c>
      <c r="F29" s="69">
        <f>Лист1!N52</f>
        <v>1689.2743</v>
      </c>
      <c r="G29" s="79">
        <f t="shared" si="0"/>
        <v>7785.064300000001</v>
      </c>
      <c r="H29" s="66">
        <f>IF(Паспорт!P30&gt;0,Паспорт!P30,H28)</f>
        <v>34.31</v>
      </c>
      <c r="I29" s="26"/>
      <c r="J29" s="31"/>
    </row>
    <row r="30" spans="2:10" ht="15.75">
      <c r="B30" s="20">
        <v>16</v>
      </c>
      <c r="C30" s="70">
        <f>Лист1!S18</f>
        <v>3019.7691</v>
      </c>
      <c r="D30" s="70">
        <f>Лист1!B53</f>
        <v>0</v>
      </c>
      <c r="E30" s="70">
        <f>Лист1!H53</f>
        <v>1551.894</v>
      </c>
      <c r="F30" s="69">
        <f>Лист1!N53</f>
        <v>1632.6348</v>
      </c>
      <c r="G30" s="79">
        <f t="shared" si="0"/>
        <v>6204.2979</v>
      </c>
      <c r="H30" s="66">
        <f>IF(Паспорт!P31&gt;0,Паспорт!P31,H29)</f>
        <v>34.31</v>
      </c>
      <c r="I30" s="26"/>
      <c r="J30" s="31"/>
    </row>
    <row r="31" spans="2:10" ht="15.75">
      <c r="B31" s="20">
        <v>17</v>
      </c>
      <c r="C31" s="70">
        <f>Лист1!S19</f>
        <v>4171.5537</v>
      </c>
      <c r="D31" s="70">
        <f>Лист1!B54</f>
        <v>0</v>
      </c>
      <c r="E31" s="70">
        <f>Лист1!H54</f>
        <v>1567.4052</v>
      </c>
      <c r="F31" s="69">
        <f>Лист1!N54</f>
        <v>1806.1945</v>
      </c>
      <c r="G31" s="79">
        <f t="shared" si="0"/>
        <v>7545.153400000001</v>
      </c>
      <c r="H31" s="66">
        <f>IF(Паспорт!P32&gt;0,Паспорт!P32,H30)</f>
        <v>34.31</v>
      </c>
      <c r="I31" s="26"/>
      <c r="J31" s="31"/>
    </row>
    <row r="32" spans="2:10" ht="15.75">
      <c r="B32" s="20">
        <v>18</v>
      </c>
      <c r="C32" s="70">
        <f>Лист1!S20</f>
        <v>2359.9081</v>
      </c>
      <c r="D32" s="70">
        <f>Лист1!B55</f>
        <v>0</v>
      </c>
      <c r="E32" s="70">
        <f>Лист1!H55</f>
        <v>1540.6774</v>
      </c>
      <c r="F32" s="69">
        <f>Лист1!N55</f>
        <v>1735.3064</v>
      </c>
      <c r="G32" s="79">
        <f t="shared" si="0"/>
        <v>5635.8919000000005</v>
      </c>
      <c r="H32" s="66">
        <f>IF(Паспорт!P33&gt;0,Паспорт!P33,H31)</f>
        <v>34.31</v>
      </c>
      <c r="I32" s="26"/>
      <c r="J32" s="31"/>
    </row>
    <row r="33" spans="2:10" ht="15.75">
      <c r="B33" s="20">
        <v>19</v>
      </c>
      <c r="C33" s="70">
        <f>Лист1!S21</f>
        <v>3838.0227</v>
      </c>
      <c r="D33" s="70">
        <f>Лист1!B56</f>
        <v>0</v>
      </c>
      <c r="E33" s="70">
        <f>Лист1!H56</f>
        <v>1446.0715</v>
      </c>
      <c r="F33" s="69">
        <f>Лист1!N56</f>
        <v>1725.1639</v>
      </c>
      <c r="G33" s="79">
        <f t="shared" si="0"/>
        <v>7009.258099999999</v>
      </c>
      <c r="H33" s="66">
        <f>IF(Паспорт!P34&gt;0,Паспорт!P34,H32)</f>
        <v>34.31</v>
      </c>
      <c r="I33" s="26"/>
      <c r="J33" s="31"/>
    </row>
    <row r="34" spans="2:10" ht="15.75">
      <c r="B34" s="20">
        <v>20</v>
      </c>
      <c r="C34" s="70">
        <f>Лист1!S22</f>
        <v>2841.8918</v>
      </c>
      <c r="D34" s="70">
        <f>Лист1!B57</f>
        <v>0</v>
      </c>
      <c r="E34" s="70">
        <f>Лист1!H57</f>
        <v>1596.6506</v>
      </c>
      <c r="F34" s="69">
        <f>Лист1!N57</f>
        <v>1885.4031</v>
      </c>
      <c r="G34" s="79">
        <f t="shared" si="0"/>
        <v>6323.9455</v>
      </c>
      <c r="H34" s="66">
        <f>IF(Паспорт!P35&gt;0,Паспорт!P35,H33)</f>
        <v>34.26</v>
      </c>
      <c r="I34" s="26"/>
      <c r="J34" s="31"/>
    </row>
    <row r="35" spans="2:10" ht="15.75">
      <c r="B35" s="20">
        <v>21</v>
      </c>
      <c r="C35" s="70">
        <f>Лист1!S23</f>
        <v>1052.2789</v>
      </c>
      <c r="D35" s="70">
        <f>Лист1!B58</f>
        <v>0</v>
      </c>
      <c r="E35" s="70">
        <f>Лист1!H58</f>
        <v>1522.8475</v>
      </c>
      <c r="F35" s="69">
        <f>Лист1!N58</f>
        <v>1761.5538</v>
      </c>
      <c r="G35" s="79">
        <f t="shared" si="0"/>
        <v>4336.6802</v>
      </c>
      <c r="H35" s="66">
        <f>IF(Паспорт!P36&gt;0,Паспорт!P36,H34)</f>
        <v>34.26</v>
      </c>
      <c r="I35" s="26"/>
      <c r="J35" s="31"/>
    </row>
    <row r="36" spans="2:10" ht="15.75">
      <c r="B36" s="20">
        <v>22</v>
      </c>
      <c r="C36" s="70">
        <f>Лист1!S24</f>
        <v>711.3323</v>
      </c>
      <c r="D36" s="70">
        <f>Лист1!B59</f>
        <v>0</v>
      </c>
      <c r="E36" s="70">
        <f>Лист1!H59</f>
        <v>1326.834</v>
      </c>
      <c r="F36" s="69">
        <f>Лист1!N59</f>
        <v>1674.9658</v>
      </c>
      <c r="G36" s="79">
        <f t="shared" si="0"/>
        <v>3713.1321</v>
      </c>
      <c r="H36" s="66">
        <f>IF(Паспорт!P37&gt;0,Паспорт!P37,H35)</f>
        <v>34.43</v>
      </c>
      <c r="I36" s="26"/>
      <c r="J36" s="31"/>
    </row>
    <row r="37" spans="2:10" ht="15.75">
      <c r="B37" s="20">
        <v>23</v>
      </c>
      <c r="C37" s="70">
        <f>Лист1!S25</f>
        <v>3633.9907999999996</v>
      </c>
      <c r="D37" s="70">
        <f>Лист1!B60</f>
        <v>0</v>
      </c>
      <c r="E37" s="70">
        <f>Лист1!H60</f>
        <v>1360.494</v>
      </c>
      <c r="F37" s="69">
        <f>Лист1!N60</f>
        <v>1636.8433</v>
      </c>
      <c r="G37" s="79">
        <f t="shared" si="0"/>
        <v>6631.328099999999</v>
      </c>
      <c r="H37" s="66">
        <f>IF(Паспорт!P38&gt;0,Паспорт!P38,H36)</f>
        <v>34.43</v>
      </c>
      <c r="I37" s="26"/>
      <c r="J37" s="31"/>
    </row>
    <row r="38" spans="2:10" ht="15.75">
      <c r="B38" s="20">
        <v>24</v>
      </c>
      <c r="C38" s="70">
        <f>Лист1!S26</f>
        <v>1060.1489</v>
      </c>
      <c r="D38" s="70">
        <f>Лист1!B61</f>
        <v>0</v>
      </c>
      <c r="E38" s="70">
        <f>Лист1!H61</f>
        <v>1406.515</v>
      </c>
      <c r="F38" s="69">
        <f>Лист1!N61</f>
        <v>1721.8442</v>
      </c>
      <c r="G38" s="79">
        <f t="shared" si="0"/>
        <v>4188.5081</v>
      </c>
      <c r="H38" s="66">
        <f>IF(Паспорт!P39&gt;0,Паспорт!P39,H37)</f>
        <v>34.43</v>
      </c>
      <c r="I38" s="26"/>
      <c r="J38" s="31"/>
    </row>
    <row r="39" spans="2:10" ht="15.75">
      <c r="B39" s="20">
        <v>25</v>
      </c>
      <c r="C39" s="70">
        <f>Лист1!S27</f>
        <v>1232.0126</v>
      </c>
      <c r="D39" s="70">
        <f>Лист1!B62</f>
        <v>0</v>
      </c>
      <c r="E39" s="70">
        <f>Лист1!H62</f>
        <v>1353.8962</v>
      </c>
      <c r="F39" s="69">
        <f>Лист1!N62</f>
        <v>1758.347</v>
      </c>
      <c r="G39" s="79">
        <f t="shared" si="0"/>
        <v>4344.2558</v>
      </c>
      <c r="H39" s="66">
        <f>IF(Паспорт!P40&gt;0,Паспорт!P40,H38)</f>
        <v>34.43</v>
      </c>
      <c r="I39" s="26"/>
      <c r="J39" s="31"/>
    </row>
    <row r="40" spans="2:10" ht="15.75">
      <c r="B40" s="20">
        <v>26</v>
      </c>
      <c r="C40" s="70">
        <f>Лист1!S28</f>
        <v>1855.6226</v>
      </c>
      <c r="D40" s="70">
        <f>Лист1!B63</f>
        <v>0</v>
      </c>
      <c r="E40" s="70">
        <f>Лист1!H63</f>
        <v>1530.3899</v>
      </c>
      <c r="F40" s="69">
        <f>Лист1!N63</f>
        <v>1814.2007</v>
      </c>
      <c r="G40" s="79">
        <f t="shared" si="0"/>
        <v>5200.2132</v>
      </c>
      <c r="H40" s="66">
        <f>IF(Паспорт!P41&gt;0,Паспорт!P41,H39)</f>
        <v>34.43</v>
      </c>
      <c r="I40" s="26"/>
      <c r="J40" s="31"/>
    </row>
    <row r="41" spans="2:10" ht="15.75">
      <c r="B41" s="20">
        <v>27</v>
      </c>
      <c r="C41" s="70">
        <f>Лист1!S29</f>
        <v>4622.1016</v>
      </c>
      <c r="D41" s="70">
        <f>Лист1!B64</f>
        <v>0</v>
      </c>
      <c r="E41" s="70">
        <f>Лист1!H64</f>
        <v>1648.6895</v>
      </c>
      <c r="F41" s="69">
        <f>Лист1!N64</f>
        <v>1971.0959</v>
      </c>
      <c r="G41" s="79">
        <f t="shared" si="0"/>
        <v>8241.887</v>
      </c>
      <c r="H41" s="66">
        <f>IF(Паспорт!P42&gt;0,Паспорт!P42,H40)</f>
        <v>34.33</v>
      </c>
      <c r="I41" s="26"/>
      <c r="J41" s="31"/>
    </row>
    <row r="42" spans="2:10" ht="15.75">
      <c r="B42" s="20">
        <v>28</v>
      </c>
      <c r="C42" s="70">
        <f>Лист1!S30</f>
        <v>1240.9778</v>
      </c>
      <c r="D42" s="70">
        <f>Лист1!B65</f>
        <v>0</v>
      </c>
      <c r="E42" s="70">
        <f>Лист1!H65</f>
        <v>1538.774</v>
      </c>
      <c r="F42" s="69">
        <f>Лист1!N65</f>
        <v>1810.887</v>
      </c>
      <c r="G42" s="79">
        <f t="shared" si="0"/>
        <v>4590.6388</v>
      </c>
      <c r="H42" s="66">
        <f>IF(Паспорт!P43&gt;0,Паспорт!P43,H41)</f>
        <v>34.33</v>
      </c>
      <c r="I42" s="26"/>
      <c r="J42" s="31"/>
    </row>
    <row r="43" spans="2:10" ht="12.75" customHeight="1">
      <c r="B43" s="20">
        <v>29</v>
      </c>
      <c r="C43" s="70">
        <f>Лист1!S31</f>
        <v>2500.5496</v>
      </c>
      <c r="D43" s="70">
        <f>Лист1!B66</f>
        <v>0</v>
      </c>
      <c r="E43" s="70">
        <f>Лист1!H66</f>
        <v>1428.7625</v>
      </c>
      <c r="F43" s="69">
        <f>Лист1!N66</f>
        <v>1686.8108</v>
      </c>
      <c r="G43" s="79">
        <f t="shared" si="0"/>
        <v>5616.1229</v>
      </c>
      <c r="H43" s="66">
        <f>IF(Паспорт!P44&gt;0,Паспорт!P44,H42)</f>
        <v>34.42</v>
      </c>
      <c r="I43" s="26"/>
      <c r="J43" s="31"/>
    </row>
    <row r="44" spans="2:10" ht="12.75" customHeight="1">
      <c r="B44" s="20">
        <v>30</v>
      </c>
      <c r="C44" s="70">
        <f>Лист1!S32</f>
        <v>1818.6556</v>
      </c>
      <c r="D44" s="70">
        <f>Лист1!B67</f>
        <v>0</v>
      </c>
      <c r="E44" s="70">
        <f>Лист1!H67</f>
        <v>1353.6479</v>
      </c>
      <c r="F44" s="69">
        <f>Лист1!N67</f>
        <v>1606.915</v>
      </c>
      <c r="G44" s="79">
        <f t="shared" si="0"/>
        <v>4779.2185</v>
      </c>
      <c r="H44" s="66">
        <f>IF(Паспорт!P45&gt;0,Паспорт!P45,H43)</f>
        <v>34.42</v>
      </c>
      <c r="I44" s="26"/>
      <c r="J44" s="31"/>
    </row>
    <row r="45" spans="2:10" ht="12.75" customHeight="1">
      <c r="B45" s="20">
        <v>31</v>
      </c>
      <c r="C45" s="70">
        <f>Лист1!S33</f>
        <v>1133.1765</v>
      </c>
      <c r="D45" s="70">
        <f>Лист1!B68</f>
        <v>0</v>
      </c>
      <c r="E45" s="70">
        <f>Лист1!H68</f>
        <v>1284.0701</v>
      </c>
      <c r="F45" s="69">
        <f>Лист1!N68</f>
        <v>1699.6616</v>
      </c>
      <c r="G45" s="79">
        <f>SUM(C45:F45)</f>
        <v>4116.9082</v>
      </c>
      <c r="H45" s="66">
        <f>IF(Паспорт!P46&gt;0,Паспорт!P46,H44)</f>
        <v>34.42</v>
      </c>
      <c r="I45" s="30"/>
      <c r="J45" s="31"/>
    </row>
    <row r="46" spans="2:11" ht="58.5" customHeight="1">
      <c r="B46" s="20" t="s">
        <v>44</v>
      </c>
      <c r="C46" s="67">
        <f>SUM(C15:C45)</f>
        <v>74544.908</v>
      </c>
      <c r="D46" s="67">
        <f>SUM(D15:D45)</f>
        <v>2.2600000000000002</v>
      </c>
      <c r="E46" s="67">
        <f>SUM(E15:E45)</f>
        <v>45068.70999999999</v>
      </c>
      <c r="F46" s="67">
        <f>SUM(F15:F45)</f>
        <v>53899.150600000015</v>
      </c>
      <c r="G46" s="76">
        <f>SUM(G15:G45)</f>
        <v>173515.0286</v>
      </c>
      <c r="H46" s="68">
        <f>SUMPRODUCT(H15:H45,G15:G45)/SUM(G15:G45)</f>
        <v>33.52249184775226</v>
      </c>
      <c r="I46" s="29"/>
      <c r="J46" s="113"/>
      <c r="K46" s="113"/>
    </row>
    <row r="47" spans="2:10" ht="14.25" customHeight="1" hidden="1">
      <c r="B47" s="7">
        <v>31</v>
      </c>
      <c r="C47" s="12"/>
      <c r="D47" s="8"/>
      <c r="E47" s="8"/>
      <c r="F47" s="8"/>
      <c r="G47" s="39"/>
      <c r="H47" s="8"/>
      <c r="I47" s="27"/>
      <c r="J47"/>
    </row>
    <row r="48" spans="3:10" ht="12.75">
      <c r="C48" s="109"/>
      <c r="D48" s="109"/>
      <c r="E48" s="109"/>
      <c r="F48" s="109"/>
      <c r="G48" s="109"/>
      <c r="H48" s="109"/>
      <c r="I48" s="28"/>
      <c r="J48"/>
    </row>
    <row r="49" spans="1:10" ht="12.75">
      <c r="A49" s="61" t="s">
        <v>40</v>
      </c>
      <c r="B49" s="61"/>
      <c r="C49" s="61"/>
      <c r="D49" s="61"/>
      <c r="E49" s="61"/>
      <c r="F49" s="61" t="s">
        <v>46</v>
      </c>
      <c r="G49" s="77"/>
      <c r="H49" s="51"/>
      <c r="I49" s="51"/>
      <c r="J49" s="64"/>
    </row>
    <row r="50" spans="1:10" ht="12.75">
      <c r="A50" s="1"/>
      <c r="B50" s="1" t="s">
        <v>41</v>
      </c>
      <c r="C50" s="1"/>
      <c r="D50" s="1"/>
      <c r="E50" s="1"/>
      <c r="F50" s="62" t="s">
        <v>54</v>
      </c>
      <c r="G50" s="78"/>
      <c r="H50" s="1" t="s">
        <v>0</v>
      </c>
      <c r="I50" s="63" t="s">
        <v>17</v>
      </c>
      <c r="J50" s="65"/>
    </row>
    <row r="51" spans="3:9" ht="12.75">
      <c r="C51" s="1"/>
      <c r="D51" s="1"/>
      <c r="I51" s="2"/>
    </row>
    <row r="52" spans="1:10" ht="18" customHeight="1">
      <c r="A52" s="61" t="s">
        <v>39</v>
      </c>
      <c r="B52" s="61"/>
      <c r="C52" s="61"/>
      <c r="D52" s="61"/>
      <c r="E52" s="61"/>
      <c r="F52" s="61" t="s">
        <v>55</v>
      </c>
      <c r="G52" s="77"/>
      <c r="H52" s="51"/>
      <c r="I52" s="51"/>
      <c r="J52" s="64"/>
    </row>
    <row r="53" spans="1:10" ht="12.75">
      <c r="A53" s="1"/>
      <c r="B53" s="1" t="s">
        <v>42</v>
      </c>
      <c r="C53" s="1"/>
      <c r="D53" s="1"/>
      <c r="E53" s="1"/>
      <c r="F53" s="62" t="s">
        <v>54</v>
      </c>
      <c r="G53" s="78"/>
      <c r="H53" s="1" t="s">
        <v>0</v>
      </c>
      <c r="I53" s="63" t="s">
        <v>17</v>
      </c>
      <c r="J53" s="65"/>
    </row>
  </sheetData>
  <sheetProtection/>
  <mergeCells count="14">
    <mergeCell ref="B11:B14"/>
    <mergeCell ref="C12:C14"/>
    <mergeCell ref="D12:D14"/>
    <mergeCell ref="C11:F11"/>
    <mergeCell ref="C48:H48"/>
    <mergeCell ref="G11:G14"/>
    <mergeCell ref="B7:H7"/>
    <mergeCell ref="B8:H8"/>
    <mergeCell ref="B9:H9"/>
    <mergeCell ref="J46:K46"/>
    <mergeCell ref="E12:E14"/>
    <mergeCell ref="F12:F14"/>
    <mergeCell ref="J15:K22"/>
    <mergeCell ref="H11:H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9"/>
  <sheetViews>
    <sheetView zoomScalePageLayoutView="0" workbookViewId="0" topLeftCell="A29">
      <selection activeCell="M36" sqref="M36:R69"/>
    </sheetView>
  </sheetViews>
  <sheetFormatPr defaultColWidth="9.00390625" defaultRowHeight="12.75"/>
  <sheetData>
    <row r="1" spans="1:13" ht="12.75">
      <c r="A1" t="s">
        <v>68</v>
      </c>
      <c r="G1" t="s">
        <v>70</v>
      </c>
      <c r="M1" t="s">
        <v>71</v>
      </c>
    </row>
    <row r="2" spans="1:18" ht="12.75">
      <c r="A2" t="s">
        <v>57</v>
      </c>
      <c r="B2" t="s">
        <v>58</v>
      </c>
      <c r="C2" t="s">
        <v>59</v>
      </c>
      <c r="D2" t="s">
        <v>60</v>
      </c>
      <c r="E2" t="s">
        <v>61</v>
      </c>
      <c r="F2" t="s">
        <v>62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57</v>
      </c>
      <c r="N2" t="s">
        <v>58</v>
      </c>
      <c r="O2" t="s">
        <v>59</v>
      </c>
      <c r="P2" t="s">
        <v>60</v>
      </c>
      <c r="Q2" t="s">
        <v>61</v>
      </c>
      <c r="R2" t="s">
        <v>62</v>
      </c>
    </row>
    <row r="3" spans="1:19" ht="12.75">
      <c r="A3">
        <v>1</v>
      </c>
      <c r="B3">
        <v>2175.97</v>
      </c>
      <c r="C3">
        <v>445.185</v>
      </c>
      <c r="D3">
        <v>3.717</v>
      </c>
      <c r="E3">
        <v>27.006</v>
      </c>
      <c r="F3" t="s">
        <v>65</v>
      </c>
      <c r="G3">
        <v>1</v>
      </c>
      <c r="H3">
        <v>0</v>
      </c>
      <c r="I3">
        <v>0</v>
      </c>
      <c r="J3">
        <v>18.884</v>
      </c>
      <c r="K3">
        <v>30.104</v>
      </c>
      <c r="M3">
        <v>1</v>
      </c>
      <c r="N3">
        <v>0</v>
      </c>
      <c r="O3">
        <v>0</v>
      </c>
      <c r="P3">
        <v>20.795</v>
      </c>
      <c r="Q3">
        <v>29.155</v>
      </c>
      <c r="S3" s="80">
        <f aca="true" t="shared" si="0" ref="S3:S33">B3+H3+N3</f>
        <v>2175.97</v>
      </c>
    </row>
    <row r="4" spans="1:19" ht="12.75">
      <c r="A4">
        <v>2</v>
      </c>
      <c r="B4">
        <v>1316.3647</v>
      </c>
      <c r="C4">
        <v>135.173</v>
      </c>
      <c r="D4">
        <v>3.69</v>
      </c>
      <c r="E4">
        <v>26.934</v>
      </c>
      <c r="F4" t="s">
        <v>63</v>
      </c>
      <c r="G4">
        <v>2</v>
      </c>
      <c r="H4">
        <v>0</v>
      </c>
      <c r="I4">
        <v>0</v>
      </c>
      <c r="J4">
        <v>18.834</v>
      </c>
      <c r="K4">
        <v>28.511</v>
      </c>
      <c r="L4" t="s">
        <v>64</v>
      </c>
      <c r="M4">
        <v>2</v>
      </c>
      <c r="N4">
        <v>0</v>
      </c>
      <c r="O4">
        <v>0</v>
      </c>
      <c r="P4">
        <v>20.206</v>
      </c>
      <c r="Q4">
        <v>28.532</v>
      </c>
      <c r="R4" t="s">
        <v>64</v>
      </c>
      <c r="S4" s="80">
        <f t="shared" si="0"/>
        <v>1316.3647</v>
      </c>
    </row>
    <row r="5" spans="1:19" ht="12.75">
      <c r="A5">
        <v>3</v>
      </c>
      <c r="B5">
        <v>1972.2284</v>
      </c>
      <c r="C5">
        <v>298.182</v>
      </c>
      <c r="D5">
        <v>3.701</v>
      </c>
      <c r="E5">
        <v>26.946</v>
      </c>
      <c r="F5" t="s">
        <v>63</v>
      </c>
      <c r="G5">
        <v>3</v>
      </c>
      <c r="H5">
        <v>0</v>
      </c>
      <c r="I5">
        <v>0</v>
      </c>
      <c r="J5">
        <v>18.803</v>
      </c>
      <c r="K5">
        <v>29.949</v>
      </c>
      <c r="L5" t="s">
        <v>64</v>
      </c>
      <c r="M5">
        <v>3</v>
      </c>
      <c r="N5">
        <v>3740.3997</v>
      </c>
      <c r="O5">
        <v>58.323</v>
      </c>
      <c r="P5">
        <v>23.214</v>
      </c>
      <c r="Q5">
        <v>26.279</v>
      </c>
      <c r="R5" t="s">
        <v>63</v>
      </c>
      <c r="S5" s="80">
        <f t="shared" si="0"/>
        <v>5712.6281</v>
      </c>
    </row>
    <row r="6" spans="1:19" ht="12.75">
      <c r="A6">
        <v>4</v>
      </c>
      <c r="B6">
        <v>2445.9202</v>
      </c>
      <c r="C6">
        <v>473.148</v>
      </c>
      <c r="D6">
        <v>3.733</v>
      </c>
      <c r="E6">
        <v>24.636</v>
      </c>
      <c r="F6" t="s">
        <v>65</v>
      </c>
      <c r="G6">
        <v>4</v>
      </c>
      <c r="H6">
        <v>0</v>
      </c>
      <c r="I6">
        <v>0</v>
      </c>
      <c r="J6">
        <v>18.741</v>
      </c>
      <c r="K6">
        <v>27.295</v>
      </c>
      <c r="M6">
        <v>4</v>
      </c>
      <c r="N6">
        <v>1261.1445</v>
      </c>
      <c r="O6">
        <v>20.214</v>
      </c>
      <c r="P6">
        <v>23.405</v>
      </c>
      <c r="Q6">
        <v>25.759</v>
      </c>
      <c r="R6" t="s">
        <v>65</v>
      </c>
      <c r="S6" s="80">
        <f t="shared" si="0"/>
        <v>3707.0647</v>
      </c>
    </row>
    <row r="7" spans="1:19" ht="12.75">
      <c r="A7">
        <v>5</v>
      </c>
      <c r="B7">
        <v>3323.9763</v>
      </c>
      <c r="C7">
        <v>786.454</v>
      </c>
      <c r="D7">
        <v>3.74</v>
      </c>
      <c r="E7">
        <v>24.808</v>
      </c>
      <c r="F7" t="s">
        <v>63</v>
      </c>
      <c r="G7">
        <v>5</v>
      </c>
      <c r="H7">
        <v>0</v>
      </c>
      <c r="I7">
        <v>0</v>
      </c>
      <c r="J7">
        <v>18.714</v>
      </c>
      <c r="K7">
        <v>29.083</v>
      </c>
      <c r="L7" t="s">
        <v>64</v>
      </c>
      <c r="M7">
        <v>5</v>
      </c>
      <c r="N7">
        <v>0</v>
      </c>
      <c r="O7">
        <v>0</v>
      </c>
      <c r="P7">
        <v>22.658</v>
      </c>
      <c r="Q7">
        <v>27.985</v>
      </c>
      <c r="R7" t="s">
        <v>64</v>
      </c>
      <c r="S7" s="80">
        <f t="shared" si="0"/>
        <v>3323.9763</v>
      </c>
    </row>
    <row r="8" spans="1:19" ht="12.75">
      <c r="A8">
        <v>6</v>
      </c>
      <c r="B8">
        <v>1239.86</v>
      </c>
      <c r="C8">
        <v>135.989</v>
      </c>
      <c r="D8">
        <v>3.694</v>
      </c>
      <c r="E8">
        <v>29.163</v>
      </c>
      <c r="F8" t="s">
        <v>65</v>
      </c>
      <c r="G8">
        <v>6</v>
      </c>
      <c r="H8">
        <v>0</v>
      </c>
      <c r="I8">
        <v>0</v>
      </c>
      <c r="J8">
        <v>18.702</v>
      </c>
      <c r="K8">
        <v>30.812</v>
      </c>
      <c r="M8">
        <v>6</v>
      </c>
      <c r="N8">
        <v>0</v>
      </c>
      <c r="O8">
        <v>0</v>
      </c>
      <c r="P8">
        <v>22.047</v>
      </c>
      <c r="Q8">
        <v>30.02</v>
      </c>
      <c r="S8" s="80">
        <f t="shared" si="0"/>
        <v>1239.86</v>
      </c>
    </row>
    <row r="9" spans="1:19" ht="12.75">
      <c r="A9">
        <v>7</v>
      </c>
      <c r="B9">
        <v>1176.9701</v>
      </c>
      <c r="C9">
        <v>52.516</v>
      </c>
      <c r="D9">
        <v>3.659</v>
      </c>
      <c r="E9">
        <v>30.096</v>
      </c>
      <c r="F9" t="s">
        <v>65</v>
      </c>
      <c r="G9">
        <v>7</v>
      </c>
      <c r="H9">
        <v>0</v>
      </c>
      <c r="I9">
        <v>0</v>
      </c>
      <c r="J9">
        <v>18.673</v>
      </c>
      <c r="K9">
        <v>31.581</v>
      </c>
      <c r="M9">
        <v>7</v>
      </c>
      <c r="N9">
        <v>0</v>
      </c>
      <c r="O9">
        <v>0</v>
      </c>
      <c r="P9">
        <v>21.419</v>
      </c>
      <c r="Q9">
        <v>30.611</v>
      </c>
      <c r="S9" s="80">
        <f t="shared" si="0"/>
        <v>1176.9701</v>
      </c>
    </row>
    <row r="10" spans="1:19" ht="12.75">
      <c r="A10">
        <v>8</v>
      </c>
      <c r="B10">
        <v>2184.7795</v>
      </c>
      <c r="C10">
        <v>374.559</v>
      </c>
      <c r="D10">
        <v>3.711</v>
      </c>
      <c r="E10">
        <v>24.389</v>
      </c>
      <c r="F10" t="s">
        <v>65</v>
      </c>
      <c r="G10">
        <v>8</v>
      </c>
      <c r="H10">
        <v>0</v>
      </c>
      <c r="I10">
        <v>0</v>
      </c>
      <c r="J10">
        <v>18.596</v>
      </c>
      <c r="K10">
        <v>26.992</v>
      </c>
      <c r="M10">
        <v>8</v>
      </c>
      <c r="N10">
        <v>0</v>
      </c>
      <c r="O10">
        <v>0</v>
      </c>
      <c r="P10">
        <v>20.74</v>
      </c>
      <c r="Q10">
        <v>26.193</v>
      </c>
      <c r="S10" s="80">
        <f t="shared" si="0"/>
        <v>2184.7795</v>
      </c>
    </row>
    <row r="11" spans="1:19" ht="12.75">
      <c r="A11">
        <v>9</v>
      </c>
      <c r="B11">
        <v>1827.7874</v>
      </c>
      <c r="C11">
        <v>291.775</v>
      </c>
      <c r="D11">
        <v>3.704</v>
      </c>
      <c r="E11">
        <v>26.212</v>
      </c>
      <c r="F11" t="s">
        <v>63</v>
      </c>
      <c r="G11">
        <v>9</v>
      </c>
      <c r="H11">
        <v>0</v>
      </c>
      <c r="I11">
        <v>0</v>
      </c>
      <c r="J11">
        <v>18.569</v>
      </c>
      <c r="K11">
        <v>28.201</v>
      </c>
      <c r="L11" t="s">
        <v>64</v>
      </c>
      <c r="M11">
        <v>9</v>
      </c>
      <c r="N11">
        <v>0</v>
      </c>
      <c r="O11">
        <v>0</v>
      </c>
      <c r="P11">
        <v>20.176</v>
      </c>
      <c r="Q11">
        <v>27.611</v>
      </c>
      <c r="R11" t="s">
        <v>64</v>
      </c>
      <c r="S11" s="80">
        <f t="shared" si="0"/>
        <v>1827.7874</v>
      </c>
    </row>
    <row r="12" spans="1:19" ht="12.75">
      <c r="A12">
        <v>10</v>
      </c>
      <c r="B12">
        <v>1062.7156</v>
      </c>
      <c r="C12">
        <v>40.578</v>
      </c>
      <c r="D12">
        <v>3.676</v>
      </c>
      <c r="E12">
        <v>26.691</v>
      </c>
      <c r="F12" t="s">
        <v>63</v>
      </c>
      <c r="G12">
        <v>10</v>
      </c>
      <c r="H12">
        <v>0</v>
      </c>
      <c r="I12">
        <v>0</v>
      </c>
      <c r="J12">
        <v>18.528</v>
      </c>
      <c r="K12">
        <v>27.519</v>
      </c>
      <c r="L12" t="s">
        <v>64</v>
      </c>
      <c r="M12">
        <v>10</v>
      </c>
      <c r="N12">
        <v>0</v>
      </c>
      <c r="O12">
        <v>0</v>
      </c>
      <c r="P12">
        <v>19.612</v>
      </c>
      <c r="Q12">
        <v>27.284</v>
      </c>
      <c r="R12" t="s">
        <v>64</v>
      </c>
      <c r="S12" s="80">
        <f t="shared" si="0"/>
        <v>1062.7156</v>
      </c>
    </row>
    <row r="13" spans="1:19" ht="12.75">
      <c r="A13">
        <v>11</v>
      </c>
      <c r="B13">
        <v>1114.7559</v>
      </c>
      <c r="C13">
        <v>46.308</v>
      </c>
      <c r="D13">
        <v>3.655</v>
      </c>
      <c r="E13">
        <v>29.484</v>
      </c>
      <c r="F13" t="s">
        <v>65</v>
      </c>
      <c r="G13">
        <v>11</v>
      </c>
      <c r="H13">
        <v>0</v>
      </c>
      <c r="I13">
        <v>0</v>
      </c>
      <c r="J13">
        <v>18.523</v>
      </c>
      <c r="K13">
        <v>30.686</v>
      </c>
      <c r="M13">
        <v>11</v>
      </c>
      <c r="N13">
        <v>0</v>
      </c>
      <c r="O13">
        <v>0</v>
      </c>
      <c r="P13">
        <v>19.118</v>
      </c>
      <c r="Q13">
        <v>30.368</v>
      </c>
      <c r="S13" s="80">
        <f t="shared" si="0"/>
        <v>1114.7559</v>
      </c>
    </row>
    <row r="14" spans="1:19" ht="12.75">
      <c r="A14">
        <v>12</v>
      </c>
      <c r="B14">
        <v>3729.5579</v>
      </c>
      <c r="C14">
        <v>862.312</v>
      </c>
      <c r="D14">
        <v>3.744</v>
      </c>
      <c r="E14">
        <v>21.758</v>
      </c>
      <c r="F14" t="s">
        <v>63</v>
      </c>
      <c r="G14">
        <v>12</v>
      </c>
      <c r="H14">
        <v>0</v>
      </c>
      <c r="I14">
        <v>0</v>
      </c>
      <c r="J14">
        <v>18.442</v>
      </c>
      <c r="K14">
        <v>25.875</v>
      </c>
      <c r="L14" t="s">
        <v>64</v>
      </c>
      <c r="M14">
        <v>12</v>
      </c>
      <c r="N14">
        <v>0</v>
      </c>
      <c r="O14">
        <v>0</v>
      </c>
      <c r="P14">
        <v>18.534</v>
      </c>
      <c r="Q14">
        <v>25.6</v>
      </c>
      <c r="R14" t="s">
        <v>64</v>
      </c>
      <c r="S14" s="80">
        <f t="shared" si="0"/>
        <v>3729.5579</v>
      </c>
    </row>
    <row r="15" spans="1:19" ht="12.75">
      <c r="A15">
        <v>13</v>
      </c>
      <c r="B15">
        <v>2801.3557</v>
      </c>
      <c r="C15">
        <v>609.208</v>
      </c>
      <c r="D15">
        <v>3.757</v>
      </c>
      <c r="E15">
        <v>15.183</v>
      </c>
      <c r="F15" t="s">
        <v>65</v>
      </c>
      <c r="G15">
        <v>13</v>
      </c>
      <c r="H15">
        <v>0</v>
      </c>
      <c r="I15">
        <v>0</v>
      </c>
      <c r="J15">
        <v>16.499</v>
      </c>
      <c r="K15">
        <v>17.887</v>
      </c>
      <c r="M15">
        <v>13</v>
      </c>
      <c r="N15">
        <v>264.1268</v>
      </c>
      <c r="O15">
        <v>9.784</v>
      </c>
      <c r="P15">
        <v>23.888</v>
      </c>
      <c r="Q15">
        <v>17.476</v>
      </c>
      <c r="R15" t="s">
        <v>65</v>
      </c>
      <c r="S15" s="80">
        <f t="shared" si="0"/>
        <v>3065.4825</v>
      </c>
    </row>
    <row r="16" spans="1:19" ht="12.75">
      <c r="A16">
        <v>14</v>
      </c>
      <c r="B16">
        <v>1302.3821</v>
      </c>
      <c r="C16">
        <v>57.906</v>
      </c>
      <c r="D16">
        <v>3.693</v>
      </c>
      <c r="E16">
        <v>16.72</v>
      </c>
      <c r="F16" t="s">
        <v>65</v>
      </c>
      <c r="G16">
        <v>14</v>
      </c>
      <c r="H16">
        <v>0</v>
      </c>
      <c r="I16">
        <v>0</v>
      </c>
      <c r="J16">
        <v>16.17</v>
      </c>
      <c r="K16">
        <v>17.92</v>
      </c>
      <c r="M16">
        <v>14</v>
      </c>
      <c r="N16">
        <v>0</v>
      </c>
      <c r="O16">
        <v>0</v>
      </c>
      <c r="P16">
        <v>23.951</v>
      </c>
      <c r="Q16">
        <v>17.48</v>
      </c>
      <c r="S16" s="80">
        <f t="shared" si="0"/>
        <v>1302.3821</v>
      </c>
    </row>
    <row r="17" spans="1:19" ht="12.75">
      <c r="A17">
        <v>15</v>
      </c>
      <c r="B17">
        <v>2274.1143</v>
      </c>
      <c r="C17">
        <v>381.706</v>
      </c>
      <c r="D17">
        <v>3.723</v>
      </c>
      <c r="E17">
        <v>20.496</v>
      </c>
      <c r="F17" t="s">
        <v>65</v>
      </c>
      <c r="G17">
        <v>15</v>
      </c>
      <c r="H17">
        <v>0</v>
      </c>
      <c r="I17">
        <v>0</v>
      </c>
      <c r="J17">
        <v>16.168</v>
      </c>
      <c r="K17">
        <v>23.269</v>
      </c>
      <c r="M17">
        <v>15</v>
      </c>
      <c r="N17">
        <v>2238.5063</v>
      </c>
      <c r="O17">
        <v>33.526</v>
      </c>
      <c r="P17">
        <v>23.281</v>
      </c>
      <c r="Q17">
        <v>21.411</v>
      </c>
      <c r="R17" t="s">
        <v>65</v>
      </c>
      <c r="S17" s="80">
        <f t="shared" si="0"/>
        <v>4512.6206</v>
      </c>
    </row>
    <row r="18" spans="1:19" ht="12.75">
      <c r="A18">
        <v>16</v>
      </c>
      <c r="B18">
        <v>1934.8405</v>
      </c>
      <c r="C18">
        <v>256.151</v>
      </c>
      <c r="D18">
        <v>3.698</v>
      </c>
      <c r="E18">
        <v>21.354</v>
      </c>
      <c r="F18" t="s">
        <v>63</v>
      </c>
      <c r="G18">
        <v>16</v>
      </c>
      <c r="H18">
        <v>0</v>
      </c>
      <c r="I18">
        <v>0</v>
      </c>
      <c r="J18">
        <v>16.126</v>
      </c>
      <c r="K18">
        <v>23.659</v>
      </c>
      <c r="L18" t="s">
        <v>64</v>
      </c>
      <c r="M18">
        <v>16</v>
      </c>
      <c r="N18">
        <v>1084.9286</v>
      </c>
      <c r="O18">
        <v>18.104</v>
      </c>
      <c r="P18">
        <v>23.821</v>
      </c>
      <c r="Q18">
        <v>23.027</v>
      </c>
      <c r="R18" t="s">
        <v>63</v>
      </c>
      <c r="S18" s="80">
        <f t="shared" si="0"/>
        <v>3019.7691</v>
      </c>
    </row>
    <row r="19" spans="1:19" ht="12.75">
      <c r="A19">
        <v>17</v>
      </c>
      <c r="B19">
        <v>4171.5537</v>
      </c>
      <c r="C19">
        <v>1042.596</v>
      </c>
      <c r="D19">
        <v>3.748</v>
      </c>
      <c r="E19">
        <v>20.659</v>
      </c>
      <c r="F19" t="s">
        <v>63</v>
      </c>
      <c r="G19">
        <v>17</v>
      </c>
      <c r="H19">
        <v>0</v>
      </c>
      <c r="I19">
        <v>0</v>
      </c>
      <c r="J19">
        <v>16.105</v>
      </c>
      <c r="K19">
        <v>26.157</v>
      </c>
      <c r="L19" t="s">
        <v>64</v>
      </c>
      <c r="M19">
        <v>17</v>
      </c>
      <c r="N19">
        <v>0</v>
      </c>
      <c r="O19">
        <v>0</v>
      </c>
      <c r="P19">
        <v>23.37</v>
      </c>
      <c r="Q19">
        <v>25.479</v>
      </c>
      <c r="R19" t="s">
        <v>64</v>
      </c>
      <c r="S19" s="80">
        <f t="shared" si="0"/>
        <v>4171.5537</v>
      </c>
    </row>
    <row r="20" spans="1:19" ht="12.75">
      <c r="A20">
        <v>18</v>
      </c>
      <c r="B20">
        <v>2122.6326</v>
      </c>
      <c r="C20">
        <v>345.747</v>
      </c>
      <c r="D20">
        <v>3.701</v>
      </c>
      <c r="E20">
        <v>24.912</v>
      </c>
      <c r="F20" t="s">
        <v>65</v>
      </c>
      <c r="G20">
        <v>18</v>
      </c>
      <c r="H20">
        <v>0</v>
      </c>
      <c r="I20">
        <v>0</v>
      </c>
      <c r="J20">
        <v>16.085</v>
      </c>
      <c r="K20">
        <v>28.122</v>
      </c>
      <c r="M20">
        <v>18</v>
      </c>
      <c r="N20">
        <v>237.2755</v>
      </c>
      <c r="O20">
        <v>9.473</v>
      </c>
      <c r="P20">
        <v>23.85</v>
      </c>
      <c r="Q20">
        <v>27.113</v>
      </c>
      <c r="R20" t="s">
        <v>65</v>
      </c>
      <c r="S20" s="80">
        <f t="shared" si="0"/>
        <v>2359.9081</v>
      </c>
    </row>
    <row r="21" spans="1:19" ht="12.75">
      <c r="A21">
        <v>19</v>
      </c>
      <c r="B21">
        <v>3838.0227</v>
      </c>
      <c r="C21">
        <v>910.599</v>
      </c>
      <c r="D21">
        <v>4.159</v>
      </c>
      <c r="E21">
        <v>22.82</v>
      </c>
      <c r="F21" t="s">
        <v>63</v>
      </c>
      <c r="G21">
        <v>19</v>
      </c>
      <c r="H21">
        <v>0</v>
      </c>
      <c r="I21">
        <v>0</v>
      </c>
      <c r="J21">
        <v>16.05</v>
      </c>
      <c r="K21">
        <v>27.537</v>
      </c>
      <c r="L21" t="s">
        <v>64</v>
      </c>
      <c r="M21">
        <v>19</v>
      </c>
      <c r="N21">
        <v>0</v>
      </c>
      <c r="O21">
        <v>0</v>
      </c>
      <c r="P21">
        <v>23.818</v>
      </c>
      <c r="Q21">
        <v>26.712</v>
      </c>
      <c r="R21" t="s">
        <v>64</v>
      </c>
      <c r="S21" s="80">
        <f t="shared" si="0"/>
        <v>3838.0227</v>
      </c>
    </row>
    <row r="22" spans="1:19" ht="12.75">
      <c r="A22">
        <v>20</v>
      </c>
      <c r="B22">
        <v>2841.8918</v>
      </c>
      <c r="C22">
        <v>631.392</v>
      </c>
      <c r="D22">
        <v>4.257</v>
      </c>
      <c r="E22">
        <v>26.348</v>
      </c>
      <c r="F22" t="s">
        <v>65</v>
      </c>
      <c r="G22">
        <v>20</v>
      </c>
      <c r="H22">
        <v>0</v>
      </c>
      <c r="I22">
        <v>0</v>
      </c>
      <c r="J22">
        <v>15.955</v>
      </c>
      <c r="K22">
        <v>29.966</v>
      </c>
      <c r="M22">
        <v>20</v>
      </c>
      <c r="N22">
        <v>0</v>
      </c>
      <c r="O22">
        <v>0</v>
      </c>
      <c r="P22">
        <v>23.293</v>
      </c>
      <c r="Q22">
        <v>29.288</v>
      </c>
      <c r="S22" s="80">
        <f t="shared" si="0"/>
        <v>2841.8918</v>
      </c>
    </row>
    <row r="23" spans="1:19" ht="12.75">
      <c r="A23">
        <v>21</v>
      </c>
      <c r="B23">
        <v>1052.2789</v>
      </c>
      <c r="C23">
        <v>37.687</v>
      </c>
      <c r="D23">
        <v>4.181</v>
      </c>
      <c r="E23">
        <v>29.579</v>
      </c>
      <c r="F23" t="s">
        <v>65</v>
      </c>
      <c r="G23">
        <v>21</v>
      </c>
      <c r="H23">
        <v>0</v>
      </c>
      <c r="I23">
        <v>0</v>
      </c>
      <c r="J23">
        <v>15.918</v>
      </c>
      <c r="K23">
        <v>30.849</v>
      </c>
      <c r="M23">
        <v>21</v>
      </c>
      <c r="N23">
        <v>0</v>
      </c>
      <c r="O23">
        <v>0</v>
      </c>
      <c r="P23">
        <v>22.765</v>
      </c>
      <c r="Q23">
        <v>30.103</v>
      </c>
      <c r="S23" s="80">
        <f t="shared" si="0"/>
        <v>1052.2789</v>
      </c>
    </row>
    <row r="24" spans="1:19" ht="12.75">
      <c r="A24">
        <v>22</v>
      </c>
      <c r="B24">
        <v>711.3323</v>
      </c>
      <c r="C24">
        <v>57.63</v>
      </c>
      <c r="D24">
        <v>4.08</v>
      </c>
      <c r="E24">
        <v>29.601</v>
      </c>
      <c r="F24" t="s">
        <v>65</v>
      </c>
      <c r="G24">
        <v>22</v>
      </c>
      <c r="H24">
        <v>0</v>
      </c>
      <c r="I24">
        <v>0</v>
      </c>
      <c r="J24">
        <v>15.902</v>
      </c>
      <c r="K24">
        <v>31.431</v>
      </c>
      <c r="M24">
        <v>22</v>
      </c>
      <c r="N24">
        <v>0</v>
      </c>
      <c r="O24">
        <v>0</v>
      </c>
      <c r="P24">
        <v>22.27</v>
      </c>
      <c r="Q24">
        <v>30.842</v>
      </c>
      <c r="S24" s="80">
        <f t="shared" si="0"/>
        <v>711.3323</v>
      </c>
    </row>
    <row r="25" spans="1:19" ht="12.75">
      <c r="A25">
        <v>23</v>
      </c>
      <c r="B25">
        <v>3240.8259</v>
      </c>
      <c r="C25">
        <v>814.264</v>
      </c>
      <c r="D25">
        <v>4.01</v>
      </c>
      <c r="E25">
        <v>26.869</v>
      </c>
      <c r="F25" t="s">
        <v>63</v>
      </c>
      <c r="G25">
        <v>23</v>
      </c>
      <c r="H25">
        <v>0</v>
      </c>
      <c r="I25">
        <v>0</v>
      </c>
      <c r="J25">
        <v>15.873</v>
      </c>
      <c r="K25">
        <v>30.584</v>
      </c>
      <c r="L25" t="s">
        <v>64</v>
      </c>
      <c r="M25">
        <v>23</v>
      </c>
      <c r="N25">
        <v>393.1649</v>
      </c>
      <c r="O25">
        <v>7.737</v>
      </c>
      <c r="P25">
        <v>24.008</v>
      </c>
      <c r="Q25">
        <v>30.165</v>
      </c>
      <c r="R25" t="s">
        <v>63</v>
      </c>
      <c r="S25" s="80">
        <f t="shared" si="0"/>
        <v>3633.9907999999996</v>
      </c>
    </row>
    <row r="26" spans="1:19" ht="12.75">
      <c r="A26">
        <v>24</v>
      </c>
      <c r="B26">
        <v>1060.1489</v>
      </c>
      <c r="C26">
        <v>41.238</v>
      </c>
      <c r="D26">
        <v>3.942</v>
      </c>
      <c r="E26">
        <v>24.379</v>
      </c>
      <c r="F26" t="s">
        <v>65</v>
      </c>
      <c r="G26">
        <v>24</v>
      </c>
      <c r="H26">
        <v>0</v>
      </c>
      <c r="I26">
        <v>0</v>
      </c>
      <c r="J26">
        <v>15.804</v>
      </c>
      <c r="K26">
        <v>25.443</v>
      </c>
      <c r="M26">
        <v>24</v>
      </c>
      <c r="N26">
        <v>0</v>
      </c>
      <c r="O26">
        <v>0</v>
      </c>
      <c r="P26">
        <v>23.52</v>
      </c>
      <c r="Q26">
        <v>24.989</v>
      </c>
      <c r="S26" s="80">
        <f t="shared" si="0"/>
        <v>1060.1489</v>
      </c>
    </row>
    <row r="27" spans="1:19" ht="12.75">
      <c r="A27">
        <v>25</v>
      </c>
      <c r="B27">
        <v>1232.0126</v>
      </c>
      <c r="C27">
        <v>48.995</v>
      </c>
      <c r="D27">
        <v>3.915</v>
      </c>
      <c r="E27">
        <v>21.555</v>
      </c>
      <c r="F27" t="s">
        <v>63</v>
      </c>
      <c r="G27">
        <v>25</v>
      </c>
      <c r="H27">
        <v>0</v>
      </c>
      <c r="I27">
        <v>0</v>
      </c>
      <c r="J27">
        <v>15.757</v>
      </c>
      <c r="K27">
        <v>22.663</v>
      </c>
      <c r="L27" t="s">
        <v>64</v>
      </c>
      <c r="M27">
        <v>25</v>
      </c>
      <c r="N27">
        <v>0</v>
      </c>
      <c r="O27">
        <v>0</v>
      </c>
      <c r="P27">
        <v>22.942</v>
      </c>
      <c r="Q27">
        <v>22.319</v>
      </c>
      <c r="R27" t="s">
        <v>64</v>
      </c>
      <c r="S27" s="80">
        <f t="shared" si="0"/>
        <v>1232.0126</v>
      </c>
    </row>
    <row r="28" spans="1:19" ht="12.75">
      <c r="A28">
        <v>26</v>
      </c>
      <c r="B28">
        <v>1855.6226</v>
      </c>
      <c r="C28">
        <v>275.223</v>
      </c>
      <c r="D28">
        <v>3.942</v>
      </c>
      <c r="E28">
        <v>19.61</v>
      </c>
      <c r="F28" t="s">
        <v>63</v>
      </c>
      <c r="G28">
        <v>26</v>
      </c>
      <c r="H28">
        <v>0</v>
      </c>
      <c r="I28">
        <v>0</v>
      </c>
      <c r="J28">
        <v>15.715</v>
      </c>
      <c r="K28">
        <v>21.542</v>
      </c>
      <c r="L28" t="s">
        <v>64</v>
      </c>
      <c r="M28">
        <v>26</v>
      </c>
      <c r="N28">
        <v>0</v>
      </c>
      <c r="O28">
        <v>0</v>
      </c>
      <c r="P28">
        <v>22.4</v>
      </c>
      <c r="Q28">
        <v>21.202</v>
      </c>
      <c r="R28" t="s">
        <v>64</v>
      </c>
      <c r="S28" s="80">
        <f t="shared" si="0"/>
        <v>1855.6226</v>
      </c>
    </row>
    <row r="29" spans="1:19" ht="12.75">
      <c r="A29">
        <v>27</v>
      </c>
      <c r="B29">
        <v>4622.1016</v>
      </c>
      <c r="C29">
        <v>1228.471</v>
      </c>
      <c r="D29">
        <v>4.033</v>
      </c>
      <c r="E29">
        <v>20.545</v>
      </c>
      <c r="F29" t="s">
        <v>65</v>
      </c>
      <c r="G29">
        <v>27</v>
      </c>
      <c r="H29">
        <v>0</v>
      </c>
      <c r="I29">
        <v>0</v>
      </c>
      <c r="J29">
        <v>15.712</v>
      </c>
      <c r="K29">
        <v>25.081</v>
      </c>
      <c r="M29">
        <v>27</v>
      </c>
      <c r="N29">
        <v>0</v>
      </c>
      <c r="O29">
        <v>0</v>
      </c>
      <c r="P29">
        <v>21.951</v>
      </c>
      <c r="Q29">
        <v>24.805</v>
      </c>
      <c r="S29" s="80">
        <f t="shared" si="0"/>
        <v>4622.1016</v>
      </c>
    </row>
    <row r="30" spans="1:19" ht="12.75">
      <c r="A30">
        <v>28</v>
      </c>
      <c r="B30">
        <v>1240.9778</v>
      </c>
      <c r="C30">
        <v>59.74</v>
      </c>
      <c r="D30">
        <v>3.922</v>
      </c>
      <c r="E30">
        <v>24.822</v>
      </c>
      <c r="F30" t="s">
        <v>65</v>
      </c>
      <c r="G30">
        <v>28</v>
      </c>
      <c r="H30">
        <v>0</v>
      </c>
      <c r="I30">
        <v>0</v>
      </c>
      <c r="J30">
        <v>15.692</v>
      </c>
      <c r="K30">
        <v>26.24</v>
      </c>
      <c r="M30">
        <v>28</v>
      </c>
      <c r="N30">
        <v>0</v>
      </c>
      <c r="O30">
        <v>0</v>
      </c>
      <c r="P30">
        <v>21.485</v>
      </c>
      <c r="Q30">
        <v>25.665</v>
      </c>
      <c r="S30" s="80">
        <f t="shared" si="0"/>
        <v>1240.9778</v>
      </c>
    </row>
    <row r="31" spans="1:19" ht="12.75">
      <c r="A31">
        <v>29</v>
      </c>
      <c r="B31">
        <v>2500.5496</v>
      </c>
      <c r="C31">
        <v>498.569</v>
      </c>
      <c r="D31">
        <v>3.969</v>
      </c>
      <c r="E31">
        <v>24.702</v>
      </c>
      <c r="F31" t="s">
        <v>65</v>
      </c>
      <c r="G31">
        <v>29</v>
      </c>
      <c r="H31">
        <v>0</v>
      </c>
      <c r="I31">
        <v>0</v>
      </c>
      <c r="J31">
        <v>15.679</v>
      </c>
      <c r="K31">
        <v>28.209</v>
      </c>
      <c r="M31">
        <v>29</v>
      </c>
      <c r="N31">
        <v>0</v>
      </c>
      <c r="O31">
        <v>0</v>
      </c>
      <c r="P31">
        <v>21.048</v>
      </c>
      <c r="Q31">
        <v>27.646</v>
      </c>
      <c r="S31" s="80">
        <f t="shared" si="0"/>
        <v>2500.5496</v>
      </c>
    </row>
    <row r="32" spans="1:19" ht="12.75">
      <c r="A32">
        <v>30</v>
      </c>
      <c r="B32">
        <v>1818.6556</v>
      </c>
      <c r="C32">
        <v>249.144</v>
      </c>
      <c r="D32">
        <v>4.227</v>
      </c>
      <c r="E32">
        <v>26.598</v>
      </c>
      <c r="F32" t="s">
        <v>65</v>
      </c>
      <c r="G32">
        <v>30</v>
      </c>
      <c r="H32">
        <v>0</v>
      </c>
      <c r="I32">
        <v>0</v>
      </c>
      <c r="J32">
        <v>15.654</v>
      </c>
      <c r="K32">
        <v>28.924</v>
      </c>
      <c r="M32">
        <v>30</v>
      </c>
      <c r="N32">
        <v>0</v>
      </c>
      <c r="O32">
        <v>0</v>
      </c>
      <c r="P32">
        <v>20.597</v>
      </c>
      <c r="Q32">
        <v>28.513</v>
      </c>
      <c r="S32" s="80">
        <f t="shared" si="0"/>
        <v>1818.6556</v>
      </c>
    </row>
    <row r="33" spans="1:19" ht="12.75">
      <c r="A33">
        <v>31</v>
      </c>
      <c r="B33">
        <v>1133.1765</v>
      </c>
      <c r="C33">
        <v>96.814</v>
      </c>
      <c r="D33">
        <v>3.968</v>
      </c>
      <c r="E33">
        <v>19.336</v>
      </c>
      <c r="F33" t="s">
        <v>63</v>
      </c>
      <c r="G33">
        <v>31</v>
      </c>
      <c r="H33">
        <v>0</v>
      </c>
      <c r="I33">
        <v>0</v>
      </c>
      <c r="J33">
        <v>15.55</v>
      </c>
      <c r="K33">
        <v>20.417</v>
      </c>
      <c r="L33" t="s">
        <v>64</v>
      </c>
      <c r="M33">
        <v>31</v>
      </c>
      <c r="N33">
        <v>0</v>
      </c>
      <c r="O33">
        <v>0</v>
      </c>
      <c r="P33">
        <v>20.032</v>
      </c>
      <c r="Q33">
        <v>20.189</v>
      </c>
      <c r="S33" s="80">
        <f t="shared" si="0"/>
        <v>1133.1765</v>
      </c>
    </row>
    <row r="34" spans="1:18" ht="12.75">
      <c r="A34" t="s">
        <v>69</v>
      </c>
      <c r="B34">
        <v>65325.3615</v>
      </c>
      <c r="C34">
        <v>384.919</v>
      </c>
      <c r="D34">
        <v>3.839</v>
      </c>
      <c r="E34">
        <v>24.154</v>
      </c>
      <c r="F34" t="s">
        <v>63</v>
      </c>
      <c r="G34" t="s">
        <v>69</v>
      </c>
      <c r="H34">
        <v>0</v>
      </c>
      <c r="I34">
        <v>0</v>
      </c>
      <c r="J34">
        <v>18.884</v>
      </c>
      <c r="K34">
        <v>30.104</v>
      </c>
      <c r="L34" t="s">
        <v>64</v>
      </c>
      <c r="M34" t="s">
        <v>69</v>
      </c>
      <c r="N34">
        <v>9219.5463</v>
      </c>
      <c r="O34">
        <v>22.452</v>
      </c>
      <c r="P34">
        <v>23.638</v>
      </c>
      <c r="Q34">
        <v>24.462</v>
      </c>
      <c r="R34" t="s">
        <v>63</v>
      </c>
    </row>
    <row r="36" spans="1:13" ht="12.75">
      <c r="A36" t="s">
        <v>68</v>
      </c>
      <c r="G36" t="s">
        <v>72</v>
      </c>
      <c r="M36" t="s">
        <v>73</v>
      </c>
    </row>
    <row r="37" spans="1:18" ht="12.75">
      <c r="A37" t="s">
        <v>57</v>
      </c>
      <c r="B37" t="s">
        <v>58</v>
      </c>
      <c r="C37" t="s">
        <v>59</v>
      </c>
      <c r="D37" t="s">
        <v>60</v>
      </c>
      <c r="E37" t="s">
        <v>61</v>
      </c>
      <c r="F37" t="s">
        <v>62</v>
      </c>
      <c r="G37" t="s">
        <v>57</v>
      </c>
      <c r="H37" t="s">
        <v>58</v>
      </c>
      <c r="I37" t="s">
        <v>59</v>
      </c>
      <c r="J37" t="s">
        <v>60</v>
      </c>
      <c r="K37" t="s">
        <v>61</v>
      </c>
      <c r="L37" t="s">
        <v>62</v>
      </c>
      <c r="M37" t="s">
        <v>57</v>
      </c>
      <c r="N37" t="s">
        <v>58</v>
      </c>
      <c r="O37" t="s">
        <v>59</v>
      </c>
      <c r="P37" t="s">
        <v>60</v>
      </c>
      <c r="Q37" t="s">
        <v>61</v>
      </c>
      <c r="R37" t="s">
        <v>62</v>
      </c>
    </row>
    <row r="38" spans="1:18" ht="12.75">
      <c r="A38">
        <v>1</v>
      </c>
      <c r="B38">
        <v>0.1056</v>
      </c>
      <c r="C38">
        <v>0</v>
      </c>
      <c r="D38">
        <v>2.933</v>
      </c>
      <c r="E38">
        <v>32.445</v>
      </c>
      <c r="F38" t="s">
        <v>65</v>
      </c>
      <c r="G38">
        <v>1</v>
      </c>
      <c r="H38">
        <v>1324.3579</v>
      </c>
      <c r="I38">
        <v>625.358</v>
      </c>
      <c r="J38">
        <v>2.888</v>
      </c>
      <c r="K38">
        <v>28.119</v>
      </c>
      <c r="M38">
        <v>1</v>
      </c>
      <c r="N38">
        <v>1643.6953</v>
      </c>
      <c r="O38">
        <v>430.227</v>
      </c>
      <c r="P38">
        <v>2.829</v>
      </c>
      <c r="Q38">
        <v>26.95</v>
      </c>
      <c r="R38" t="s">
        <v>65</v>
      </c>
    </row>
    <row r="39" spans="1:18" ht="12.75">
      <c r="A39">
        <v>2</v>
      </c>
      <c r="B39">
        <v>0</v>
      </c>
      <c r="C39">
        <v>0</v>
      </c>
      <c r="D39">
        <v>2.916</v>
      </c>
      <c r="E39">
        <v>31.058</v>
      </c>
      <c r="F39" t="s">
        <v>64</v>
      </c>
      <c r="G39">
        <v>2</v>
      </c>
      <c r="H39">
        <v>1289.5067</v>
      </c>
      <c r="I39">
        <v>579.004</v>
      </c>
      <c r="J39">
        <v>2.883</v>
      </c>
      <c r="K39">
        <v>27.108</v>
      </c>
      <c r="L39" t="s">
        <v>64</v>
      </c>
      <c r="M39">
        <v>2</v>
      </c>
      <c r="N39">
        <v>1607.8685</v>
      </c>
      <c r="O39">
        <v>403.962</v>
      </c>
      <c r="P39">
        <v>2.817</v>
      </c>
      <c r="Q39">
        <v>26.783</v>
      </c>
      <c r="R39" t="s">
        <v>63</v>
      </c>
    </row>
    <row r="40" spans="1:18" ht="12.75">
      <c r="A40">
        <v>3</v>
      </c>
      <c r="B40">
        <v>0</v>
      </c>
      <c r="C40">
        <v>0</v>
      </c>
      <c r="D40">
        <v>2.937</v>
      </c>
      <c r="E40">
        <v>30.628</v>
      </c>
      <c r="F40" t="s">
        <v>64</v>
      </c>
      <c r="G40">
        <v>3</v>
      </c>
      <c r="H40">
        <v>1385.7313</v>
      </c>
      <c r="I40">
        <v>667.82</v>
      </c>
      <c r="J40">
        <v>2.876</v>
      </c>
      <c r="K40">
        <v>27.114</v>
      </c>
      <c r="L40" t="s">
        <v>64</v>
      </c>
      <c r="M40">
        <v>3</v>
      </c>
      <c r="N40">
        <v>1689.405</v>
      </c>
      <c r="O40">
        <v>453.818</v>
      </c>
      <c r="P40">
        <v>2.817</v>
      </c>
      <c r="Q40">
        <v>27.433</v>
      </c>
      <c r="R40" t="s">
        <v>63</v>
      </c>
    </row>
    <row r="41" spans="1:18" ht="12.75">
      <c r="A41">
        <v>4</v>
      </c>
      <c r="B41">
        <v>0.2313</v>
      </c>
      <c r="C41">
        <v>0</v>
      </c>
      <c r="D41">
        <v>2.917</v>
      </c>
      <c r="E41">
        <v>28.825</v>
      </c>
      <c r="F41" t="s">
        <v>65</v>
      </c>
      <c r="G41">
        <v>4</v>
      </c>
      <c r="H41">
        <v>1359.6122</v>
      </c>
      <c r="I41">
        <v>646.946</v>
      </c>
      <c r="J41">
        <v>2.856</v>
      </c>
      <c r="K41">
        <v>24.887</v>
      </c>
      <c r="M41">
        <v>4</v>
      </c>
      <c r="N41">
        <v>1703.1194</v>
      </c>
      <c r="O41">
        <v>460.351</v>
      </c>
      <c r="P41">
        <v>2.797</v>
      </c>
      <c r="Q41">
        <v>25.279</v>
      </c>
      <c r="R41" t="s">
        <v>65</v>
      </c>
    </row>
    <row r="42" spans="1:18" ht="12.75">
      <c r="A42">
        <v>5</v>
      </c>
      <c r="B42">
        <v>0</v>
      </c>
      <c r="C42">
        <v>0</v>
      </c>
      <c r="D42">
        <v>2.923</v>
      </c>
      <c r="E42">
        <v>30.391</v>
      </c>
      <c r="F42" t="s">
        <v>64</v>
      </c>
      <c r="G42">
        <v>5</v>
      </c>
      <c r="H42">
        <v>1473.0677</v>
      </c>
      <c r="I42">
        <v>758.183</v>
      </c>
      <c r="J42">
        <v>2.857</v>
      </c>
      <c r="K42">
        <v>26.586</v>
      </c>
      <c r="L42" t="s">
        <v>64</v>
      </c>
      <c r="M42">
        <v>5</v>
      </c>
      <c r="N42">
        <v>1707.83</v>
      </c>
      <c r="O42">
        <v>462.725</v>
      </c>
      <c r="P42">
        <v>2.802</v>
      </c>
      <c r="Q42">
        <v>26.92</v>
      </c>
      <c r="R42" t="s">
        <v>63</v>
      </c>
    </row>
    <row r="43" spans="1:18" ht="12.75">
      <c r="A43">
        <v>6</v>
      </c>
      <c r="B43">
        <v>0.3566</v>
      </c>
      <c r="C43">
        <v>0</v>
      </c>
      <c r="D43">
        <v>2.959</v>
      </c>
      <c r="E43">
        <v>32.835</v>
      </c>
      <c r="F43" t="s">
        <v>65</v>
      </c>
      <c r="G43">
        <v>6</v>
      </c>
      <c r="H43">
        <v>1492.5012</v>
      </c>
      <c r="I43">
        <v>801.093</v>
      </c>
      <c r="J43">
        <v>2.888</v>
      </c>
      <c r="K43">
        <v>28.949</v>
      </c>
      <c r="M43">
        <v>6</v>
      </c>
      <c r="N43">
        <v>1750.3517</v>
      </c>
      <c r="O43">
        <v>511.445</v>
      </c>
      <c r="P43">
        <v>2.828</v>
      </c>
      <c r="Q43">
        <v>28.916</v>
      </c>
      <c r="R43" t="s">
        <v>65</v>
      </c>
    </row>
    <row r="44" spans="1:18" ht="12.75">
      <c r="A44">
        <v>7</v>
      </c>
      <c r="B44">
        <v>0.2181</v>
      </c>
      <c r="C44">
        <v>0</v>
      </c>
      <c r="D44">
        <v>2.933</v>
      </c>
      <c r="E44">
        <v>33.074</v>
      </c>
      <c r="F44" t="s">
        <v>65</v>
      </c>
      <c r="G44">
        <v>7</v>
      </c>
      <c r="H44">
        <v>1417.5662</v>
      </c>
      <c r="I44">
        <v>721.584</v>
      </c>
      <c r="J44">
        <v>2.906</v>
      </c>
      <c r="K44">
        <v>29.377</v>
      </c>
      <c r="M44">
        <v>7</v>
      </c>
      <c r="N44">
        <v>1669.6077</v>
      </c>
      <c r="O44">
        <v>468.769</v>
      </c>
      <c r="P44">
        <v>2.839</v>
      </c>
      <c r="Q44">
        <v>29.835</v>
      </c>
      <c r="R44" t="s">
        <v>65</v>
      </c>
    </row>
    <row r="45" spans="1:18" ht="12.75">
      <c r="A45">
        <v>8</v>
      </c>
      <c r="B45">
        <v>0</v>
      </c>
      <c r="C45">
        <v>0</v>
      </c>
      <c r="D45">
        <v>2.923</v>
      </c>
      <c r="E45">
        <v>28.557</v>
      </c>
      <c r="G45">
        <v>8</v>
      </c>
      <c r="H45">
        <v>1308.0776</v>
      </c>
      <c r="I45">
        <v>597.421</v>
      </c>
      <c r="J45">
        <v>2.842</v>
      </c>
      <c r="K45">
        <v>23.984</v>
      </c>
      <c r="M45">
        <v>8</v>
      </c>
      <c r="N45">
        <v>1652.2456</v>
      </c>
      <c r="O45">
        <v>440.469</v>
      </c>
      <c r="P45">
        <v>2.786</v>
      </c>
      <c r="Q45">
        <v>24.618</v>
      </c>
      <c r="R45" t="s">
        <v>65</v>
      </c>
    </row>
    <row r="46" spans="1:18" ht="12.75">
      <c r="A46">
        <v>9</v>
      </c>
      <c r="B46">
        <v>0.5702</v>
      </c>
      <c r="C46">
        <v>0</v>
      </c>
      <c r="D46">
        <v>2.947</v>
      </c>
      <c r="E46">
        <v>29.628</v>
      </c>
      <c r="F46" t="s">
        <v>63</v>
      </c>
      <c r="G46">
        <v>9</v>
      </c>
      <c r="H46">
        <v>1450.3051</v>
      </c>
      <c r="I46">
        <v>733.654</v>
      </c>
      <c r="J46">
        <v>2.862</v>
      </c>
      <c r="K46">
        <v>25.896</v>
      </c>
      <c r="L46" t="s">
        <v>64</v>
      </c>
      <c r="M46">
        <v>9</v>
      </c>
      <c r="N46">
        <v>1731.9481</v>
      </c>
      <c r="O46">
        <v>487.566</v>
      </c>
      <c r="P46">
        <v>2.801</v>
      </c>
      <c r="Q46">
        <v>26.185</v>
      </c>
      <c r="R46" t="s">
        <v>63</v>
      </c>
    </row>
    <row r="47" spans="1:18" ht="12.75">
      <c r="A47">
        <v>10</v>
      </c>
      <c r="B47">
        <v>0</v>
      </c>
      <c r="C47">
        <v>0</v>
      </c>
      <c r="D47">
        <v>2.922</v>
      </c>
      <c r="E47">
        <v>30.066</v>
      </c>
      <c r="F47" t="s">
        <v>64</v>
      </c>
      <c r="G47">
        <v>10</v>
      </c>
      <c r="H47">
        <v>1365.8456</v>
      </c>
      <c r="I47">
        <v>642.432</v>
      </c>
      <c r="J47">
        <v>2.873</v>
      </c>
      <c r="K47">
        <v>26.779</v>
      </c>
      <c r="L47" t="s">
        <v>64</v>
      </c>
      <c r="M47">
        <v>10</v>
      </c>
      <c r="N47">
        <v>1606.9287</v>
      </c>
      <c r="O47">
        <v>406.301</v>
      </c>
      <c r="P47">
        <v>2.801</v>
      </c>
      <c r="Q47">
        <v>26.675</v>
      </c>
      <c r="R47" t="s">
        <v>63</v>
      </c>
    </row>
    <row r="48" spans="1:18" ht="12.75">
      <c r="A48">
        <v>11</v>
      </c>
      <c r="B48">
        <v>0</v>
      </c>
      <c r="C48">
        <v>0</v>
      </c>
      <c r="D48">
        <v>2.915</v>
      </c>
      <c r="E48">
        <v>32.47</v>
      </c>
      <c r="G48">
        <v>11</v>
      </c>
      <c r="H48">
        <v>1423.7712</v>
      </c>
      <c r="I48">
        <v>710.192</v>
      </c>
      <c r="J48">
        <v>2.89</v>
      </c>
      <c r="K48">
        <v>28.432</v>
      </c>
      <c r="M48">
        <v>11</v>
      </c>
      <c r="N48">
        <v>1745.9838</v>
      </c>
      <c r="O48">
        <v>502.881</v>
      </c>
      <c r="P48">
        <v>2.823</v>
      </c>
      <c r="Q48">
        <v>29.212</v>
      </c>
      <c r="R48" t="s">
        <v>65</v>
      </c>
    </row>
    <row r="49" spans="1:18" ht="12.75">
      <c r="A49">
        <v>12</v>
      </c>
      <c r="B49">
        <v>0.5635</v>
      </c>
      <c r="C49">
        <v>0</v>
      </c>
      <c r="D49">
        <v>2.93</v>
      </c>
      <c r="E49">
        <v>27.705</v>
      </c>
      <c r="F49" t="s">
        <v>63</v>
      </c>
      <c r="G49">
        <v>12</v>
      </c>
      <c r="H49">
        <v>1338.6898</v>
      </c>
      <c r="I49">
        <v>610.744</v>
      </c>
      <c r="J49">
        <v>2.855</v>
      </c>
      <c r="K49">
        <v>23.428</v>
      </c>
      <c r="L49" t="s">
        <v>64</v>
      </c>
      <c r="M49">
        <v>12</v>
      </c>
      <c r="N49">
        <v>1648.8093</v>
      </c>
      <c r="O49">
        <v>431.394</v>
      </c>
      <c r="P49">
        <v>2.78</v>
      </c>
      <c r="Q49">
        <v>24.461</v>
      </c>
      <c r="R49" t="s">
        <v>63</v>
      </c>
    </row>
    <row r="50" spans="1:17" ht="12.75">
      <c r="A50">
        <v>13</v>
      </c>
      <c r="B50">
        <v>0</v>
      </c>
      <c r="C50">
        <v>0</v>
      </c>
      <c r="D50">
        <v>2.94</v>
      </c>
      <c r="E50">
        <v>18.446</v>
      </c>
      <c r="G50">
        <v>13</v>
      </c>
      <c r="H50">
        <v>1737.4548</v>
      </c>
      <c r="I50">
        <v>1058.652</v>
      </c>
      <c r="J50">
        <v>2.77</v>
      </c>
      <c r="K50">
        <v>14.873</v>
      </c>
      <c r="M50">
        <v>13</v>
      </c>
      <c r="N50">
        <v>2089.9414</v>
      </c>
      <c r="O50">
        <v>702.372</v>
      </c>
      <c r="P50">
        <v>2.685</v>
      </c>
      <c r="Q50">
        <v>15.503</v>
      </c>
    </row>
    <row r="51" spans="1:17" ht="12.75">
      <c r="A51">
        <v>14</v>
      </c>
      <c r="B51">
        <v>0</v>
      </c>
      <c r="C51">
        <v>0</v>
      </c>
      <c r="D51">
        <v>2.919</v>
      </c>
      <c r="E51">
        <v>18.627</v>
      </c>
      <c r="G51">
        <v>14</v>
      </c>
      <c r="H51">
        <v>1661.6487</v>
      </c>
      <c r="I51">
        <v>900.884</v>
      </c>
      <c r="J51">
        <v>2.779</v>
      </c>
      <c r="K51">
        <v>14.529</v>
      </c>
      <c r="M51">
        <v>14</v>
      </c>
      <c r="N51">
        <v>2034.314</v>
      </c>
      <c r="O51">
        <v>643.906</v>
      </c>
      <c r="P51">
        <v>2.681</v>
      </c>
      <c r="Q51">
        <v>14.823</v>
      </c>
    </row>
    <row r="52" spans="1:18" ht="12.75">
      <c r="A52">
        <v>15</v>
      </c>
      <c r="B52">
        <v>0.2147</v>
      </c>
      <c r="C52">
        <v>0</v>
      </c>
      <c r="D52">
        <v>2.876</v>
      </c>
      <c r="E52">
        <v>25.319</v>
      </c>
      <c r="F52" t="s">
        <v>65</v>
      </c>
      <c r="G52">
        <v>15</v>
      </c>
      <c r="H52">
        <v>1582.9547</v>
      </c>
      <c r="I52">
        <v>852.1</v>
      </c>
      <c r="J52">
        <v>2.835</v>
      </c>
      <c r="K52">
        <v>19.865</v>
      </c>
      <c r="M52">
        <v>15</v>
      </c>
      <c r="N52">
        <v>1689.2743</v>
      </c>
      <c r="O52">
        <v>445.544</v>
      </c>
      <c r="P52">
        <v>2.767</v>
      </c>
      <c r="Q52">
        <v>20.681</v>
      </c>
      <c r="R52" t="s">
        <v>65</v>
      </c>
    </row>
    <row r="53" spans="1:18" ht="12.75">
      <c r="A53">
        <v>16</v>
      </c>
      <c r="B53">
        <v>0</v>
      </c>
      <c r="C53">
        <v>0</v>
      </c>
      <c r="D53">
        <v>2.862</v>
      </c>
      <c r="E53">
        <v>25.26</v>
      </c>
      <c r="F53" t="s">
        <v>64</v>
      </c>
      <c r="G53">
        <v>16</v>
      </c>
      <c r="H53">
        <v>1551.894</v>
      </c>
      <c r="I53">
        <v>787.298</v>
      </c>
      <c r="J53">
        <v>2.832</v>
      </c>
      <c r="K53">
        <v>21.16</v>
      </c>
      <c r="L53" t="s">
        <v>64</v>
      </c>
      <c r="M53">
        <v>16</v>
      </c>
      <c r="N53">
        <v>1632.6348</v>
      </c>
      <c r="O53">
        <v>401.981</v>
      </c>
      <c r="P53">
        <v>2.756</v>
      </c>
      <c r="Q53">
        <v>22.269</v>
      </c>
      <c r="R53" t="s">
        <v>63</v>
      </c>
    </row>
    <row r="54" spans="1:18" ht="12.75">
      <c r="A54">
        <v>17</v>
      </c>
      <c r="B54">
        <v>0</v>
      </c>
      <c r="C54">
        <v>0</v>
      </c>
      <c r="D54">
        <v>2.83</v>
      </c>
      <c r="E54">
        <v>26.878</v>
      </c>
      <c r="F54" t="s">
        <v>64</v>
      </c>
      <c r="G54">
        <v>17</v>
      </c>
      <c r="H54">
        <v>1567.4052</v>
      </c>
      <c r="I54">
        <v>855.07</v>
      </c>
      <c r="J54">
        <v>2.866</v>
      </c>
      <c r="K54">
        <v>23.853</v>
      </c>
      <c r="L54" t="s">
        <v>64</v>
      </c>
      <c r="M54">
        <v>17</v>
      </c>
      <c r="N54">
        <v>1806.1945</v>
      </c>
      <c r="O54">
        <v>515.084</v>
      </c>
      <c r="P54">
        <v>2.774</v>
      </c>
      <c r="Q54">
        <v>24.029</v>
      </c>
      <c r="R54" t="s">
        <v>63</v>
      </c>
    </row>
    <row r="55" spans="1:18" ht="12.75">
      <c r="A55">
        <v>18</v>
      </c>
      <c r="B55">
        <v>0</v>
      </c>
      <c r="C55">
        <v>0</v>
      </c>
      <c r="D55">
        <v>2.775</v>
      </c>
      <c r="E55">
        <v>28.132</v>
      </c>
      <c r="G55">
        <v>18</v>
      </c>
      <c r="H55">
        <v>1540.6774</v>
      </c>
      <c r="I55">
        <v>837.562</v>
      </c>
      <c r="J55">
        <v>2.887</v>
      </c>
      <c r="K55">
        <v>25.756</v>
      </c>
      <c r="L55" t="s">
        <v>65</v>
      </c>
      <c r="M55">
        <v>18</v>
      </c>
      <c r="N55">
        <v>1735.3064</v>
      </c>
      <c r="O55">
        <v>470.737</v>
      </c>
      <c r="P55">
        <v>2.787</v>
      </c>
      <c r="Q55">
        <v>25.678</v>
      </c>
      <c r="R55" t="s">
        <v>65</v>
      </c>
    </row>
    <row r="56" spans="1:18" ht="12.75">
      <c r="A56">
        <v>19</v>
      </c>
      <c r="B56">
        <v>0</v>
      </c>
      <c r="C56">
        <v>0</v>
      </c>
      <c r="D56">
        <v>2.713</v>
      </c>
      <c r="E56">
        <v>28.465</v>
      </c>
      <c r="F56" t="s">
        <v>64</v>
      </c>
      <c r="G56">
        <v>19</v>
      </c>
      <c r="H56">
        <v>1446.0715</v>
      </c>
      <c r="I56">
        <v>724.619</v>
      </c>
      <c r="J56">
        <v>2.89</v>
      </c>
      <c r="K56">
        <v>25.052</v>
      </c>
      <c r="L56" t="s">
        <v>63</v>
      </c>
      <c r="M56">
        <v>19</v>
      </c>
      <c r="N56">
        <v>1725.1639</v>
      </c>
      <c r="O56">
        <v>461.554</v>
      </c>
      <c r="P56">
        <v>2.789</v>
      </c>
      <c r="Q56">
        <v>25.344</v>
      </c>
      <c r="R56" t="s">
        <v>63</v>
      </c>
    </row>
    <row r="57" spans="1:18" ht="12.75">
      <c r="A57">
        <v>20</v>
      </c>
      <c r="B57">
        <v>0</v>
      </c>
      <c r="C57">
        <v>0</v>
      </c>
      <c r="D57">
        <v>2.672</v>
      </c>
      <c r="E57">
        <v>30.292</v>
      </c>
      <c r="G57">
        <v>20</v>
      </c>
      <c r="H57">
        <v>1596.6506</v>
      </c>
      <c r="I57">
        <v>875.393</v>
      </c>
      <c r="J57">
        <v>2.93</v>
      </c>
      <c r="K57">
        <v>27.463</v>
      </c>
      <c r="L57" t="s">
        <v>65</v>
      </c>
      <c r="M57">
        <v>20</v>
      </c>
      <c r="N57">
        <v>1885.4031</v>
      </c>
      <c r="O57">
        <v>573.916</v>
      </c>
      <c r="P57">
        <v>2.809</v>
      </c>
      <c r="Q57">
        <v>27.879</v>
      </c>
      <c r="R57" t="s">
        <v>65</v>
      </c>
    </row>
    <row r="58" spans="1:18" ht="12.75">
      <c r="A58">
        <v>21</v>
      </c>
      <c r="B58">
        <v>0</v>
      </c>
      <c r="C58">
        <v>0</v>
      </c>
      <c r="D58">
        <v>2.623</v>
      </c>
      <c r="E58">
        <v>30.976</v>
      </c>
      <c r="G58">
        <v>21</v>
      </c>
      <c r="H58">
        <v>1522.8475</v>
      </c>
      <c r="I58">
        <v>803.983</v>
      </c>
      <c r="J58">
        <v>2.941</v>
      </c>
      <c r="K58">
        <v>27.84</v>
      </c>
      <c r="M58">
        <v>21</v>
      </c>
      <c r="N58">
        <v>1761.5538</v>
      </c>
      <c r="O58">
        <v>494.774</v>
      </c>
      <c r="P58">
        <v>2.826</v>
      </c>
      <c r="Q58">
        <v>28.35</v>
      </c>
      <c r="R58" t="s">
        <v>65</v>
      </c>
    </row>
    <row r="59" spans="1:18" ht="12.75">
      <c r="A59">
        <v>22</v>
      </c>
      <c r="B59">
        <v>0</v>
      </c>
      <c r="C59">
        <v>0</v>
      </c>
      <c r="D59">
        <v>2.592</v>
      </c>
      <c r="E59">
        <v>32.066</v>
      </c>
      <c r="G59">
        <v>22</v>
      </c>
      <c r="H59">
        <v>1326.834</v>
      </c>
      <c r="I59">
        <v>606.624</v>
      </c>
      <c r="J59">
        <v>2.918</v>
      </c>
      <c r="K59">
        <v>29.088</v>
      </c>
      <c r="M59">
        <v>22</v>
      </c>
      <c r="N59">
        <v>1674.9658</v>
      </c>
      <c r="O59">
        <v>449.333</v>
      </c>
      <c r="P59">
        <v>2.832</v>
      </c>
      <c r="Q59">
        <v>29.57</v>
      </c>
      <c r="R59" t="s">
        <v>65</v>
      </c>
    </row>
    <row r="60" spans="1:18" ht="12.75">
      <c r="A60">
        <v>23</v>
      </c>
      <c r="B60">
        <v>0</v>
      </c>
      <c r="C60">
        <v>0</v>
      </c>
      <c r="D60">
        <v>2.549</v>
      </c>
      <c r="E60">
        <v>31.762</v>
      </c>
      <c r="F60" t="s">
        <v>64</v>
      </c>
      <c r="G60">
        <v>23</v>
      </c>
      <c r="H60">
        <v>1360.494</v>
      </c>
      <c r="I60">
        <v>650.763</v>
      </c>
      <c r="J60">
        <v>2.885</v>
      </c>
      <c r="K60">
        <v>28.664</v>
      </c>
      <c r="L60" t="s">
        <v>64</v>
      </c>
      <c r="M60">
        <v>23</v>
      </c>
      <c r="N60">
        <v>1636.8433</v>
      </c>
      <c r="O60">
        <v>429.717</v>
      </c>
      <c r="P60">
        <v>2.838</v>
      </c>
      <c r="Q60">
        <v>28.9</v>
      </c>
      <c r="R60" t="s">
        <v>63</v>
      </c>
    </row>
    <row r="61" spans="1:18" ht="12.75">
      <c r="A61">
        <v>24</v>
      </c>
      <c r="B61">
        <v>0</v>
      </c>
      <c r="C61">
        <v>0</v>
      </c>
      <c r="D61">
        <v>2.524</v>
      </c>
      <c r="E61">
        <v>26.177</v>
      </c>
      <c r="G61">
        <v>24</v>
      </c>
      <c r="H61">
        <v>1406.515</v>
      </c>
      <c r="I61">
        <v>691.568</v>
      </c>
      <c r="J61">
        <v>2.816</v>
      </c>
      <c r="K61">
        <v>22.759</v>
      </c>
      <c r="M61">
        <v>24</v>
      </c>
      <c r="N61">
        <v>1721.8442</v>
      </c>
      <c r="O61">
        <v>461.396</v>
      </c>
      <c r="P61">
        <v>2.756</v>
      </c>
      <c r="Q61">
        <v>22.186</v>
      </c>
      <c r="R61" t="s">
        <v>65</v>
      </c>
    </row>
    <row r="62" spans="1:18" ht="12.75">
      <c r="A62">
        <v>25</v>
      </c>
      <c r="B62">
        <v>0</v>
      </c>
      <c r="C62">
        <v>0</v>
      </c>
      <c r="D62">
        <v>2.625</v>
      </c>
      <c r="E62">
        <v>23.12</v>
      </c>
      <c r="F62" t="s">
        <v>64</v>
      </c>
      <c r="G62">
        <v>25</v>
      </c>
      <c r="H62">
        <v>1353.8962</v>
      </c>
      <c r="I62">
        <v>597.007</v>
      </c>
      <c r="J62">
        <v>2.735</v>
      </c>
      <c r="K62">
        <v>19.315</v>
      </c>
      <c r="L62" t="s">
        <v>64</v>
      </c>
      <c r="M62">
        <v>25</v>
      </c>
      <c r="N62">
        <v>1758.347</v>
      </c>
      <c r="O62">
        <v>469.93</v>
      </c>
      <c r="P62">
        <v>2.727</v>
      </c>
      <c r="Q62">
        <v>20.037</v>
      </c>
      <c r="R62" t="s">
        <v>63</v>
      </c>
    </row>
    <row r="63" spans="1:18" ht="12.75">
      <c r="A63">
        <v>26</v>
      </c>
      <c r="B63">
        <v>0</v>
      </c>
      <c r="C63">
        <v>0</v>
      </c>
      <c r="D63">
        <v>2.645</v>
      </c>
      <c r="E63">
        <v>21.172</v>
      </c>
      <c r="F63" t="s">
        <v>64</v>
      </c>
      <c r="G63">
        <v>26</v>
      </c>
      <c r="H63">
        <v>1530.3899</v>
      </c>
      <c r="I63">
        <v>772.353</v>
      </c>
      <c r="J63">
        <v>2.719</v>
      </c>
      <c r="K63">
        <v>18.353</v>
      </c>
      <c r="L63" t="s">
        <v>63</v>
      </c>
      <c r="M63">
        <v>26</v>
      </c>
      <c r="N63">
        <v>1814.2007</v>
      </c>
      <c r="O63">
        <v>503.261</v>
      </c>
      <c r="P63">
        <v>2.707</v>
      </c>
      <c r="Q63">
        <v>18.807</v>
      </c>
      <c r="R63" t="s">
        <v>63</v>
      </c>
    </row>
    <row r="64" spans="1:18" ht="12.75">
      <c r="A64">
        <v>27</v>
      </c>
      <c r="B64">
        <v>0</v>
      </c>
      <c r="C64">
        <v>0</v>
      </c>
      <c r="D64">
        <v>2.662</v>
      </c>
      <c r="E64">
        <v>25.295</v>
      </c>
      <c r="G64">
        <v>27</v>
      </c>
      <c r="H64">
        <v>1648.6895</v>
      </c>
      <c r="I64">
        <v>951.534</v>
      </c>
      <c r="J64">
        <v>2.765</v>
      </c>
      <c r="K64">
        <v>22.316</v>
      </c>
      <c r="M64">
        <v>27</v>
      </c>
      <c r="N64">
        <v>1971.0959</v>
      </c>
      <c r="O64">
        <v>624.008</v>
      </c>
      <c r="P64">
        <v>2.725</v>
      </c>
      <c r="Q64">
        <v>22.186</v>
      </c>
      <c r="R64" t="s">
        <v>65</v>
      </c>
    </row>
    <row r="65" spans="1:18" ht="12.75">
      <c r="A65">
        <v>28</v>
      </c>
      <c r="B65">
        <v>0</v>
      </c>
      <c r="C65">
        <v>0</v>
      </c>
      <c r="D65">
        <v>2.65</v>
      </c>
      <c r="E65">
        <v>27.745</v>
      </c>
      <c r="G65">
        <v>28</v>
      </c>
      <c r="H65">
        <v>1538.774</v>
      </c>
      <c r="I65">
        <v>846.019</v>
      </c>
      <c r="J65">
        <v>2.782</v>
      </c>
      <c r="K65">
        <v>24.491</v>
      </c>
      <c r="M65">
        <v>28</v>
      </c>
      <c r="N65">
        <v>1810.887</v>
      </c>
      <c r="O65">
        <v>525.585</v>
      </c>
      <c r="P65">
        <v>2.76</v>
      </c>
      <c r="Q65">
        <v>24.82</v>
      </c>
      <c r="R65" t="s">
        <v>65</v>
      </c>
    </row>
    <row r="66" spans="1:18" ht="12.75">
      <c r="A66">
        <v>29</v>
      </c>
      <c r="B66">
        <v>0</v>
      </c>
      <c r="C66">
        <v>0</v>
      </c>
      <c r="D66">
        <v>2.623</v>
      </c>
      <c r="E66">
        <v>29.676</v>
      </c>
      <c r="G66">
        <v>29</v>
      </c>
      <c r="H66">
        <v>1428.7625</v>
      </c>
      <c r="I66">
        <v>724.09</v>
      </c>
      <c r="J66">
        <v>2.816</v>
      </c>
      <c r="K66">
        <v>26.901</v>
      </c>
      <c r="M66">
        <v>29</v>
      </c>
      <c r="N66">
        <v>1686.8108</v>
      </c>
      <c r="O66">
        <v>447.132</v>
      </c>
      <c r="P66">
        <v>2.785</v>
      </c>
      <c r="Q66">
        <v>27.576</v>
      </c>
      <c r="R66" t="s">
        <v>65</v>
      </c>
    </row>
    <row r="67" spans="1:18" ht="12.75">
      <c r="A67">
        <v>30</v>
      </c>
      <c r="B67">
        <v>0</v>
      </c>
      <c r="C67">
        <v>0</v>
      </c>
      <c r="D67">
        <v>2.568</v>
      </c>
      <c r="E67">
        <v>29.833</v>
      </c>
      <c r="F67" t="s">
        <v>64</v>
      </c>
      <c r="G67">
        <v>30</v>
      </c>
      <c r="H67">
        <v>1353.6479</v>
      </c>
      <c r="I67">
        <v>635.159</v>
      </c>
      <c r="J67">
        <v>2.832</v>
      </c>
      <c r="K67">
        <v>27.218</v>
      </c>
      <c r="L67" t="s">
        <v>63</v>
      </c>
      <c r="M67">
        <v>30</v>
      </c>
      <c r="N67">
        <v>1606.915</v>
      </c>
      <c r="O67">
        <v>401.57</v>
      </c>
      <c r="P67">
        <v>2.776</v>
      </c>
      <c r="Q67">
        <v>27.138</v>
      </c>
      <c r="R67" t="s">
        <v>63</v>
      </c>
    </row>
    <row r="68" spans="1:18" ht="12.75">
      <c r="A68">
        <v>31</v>
      </c>
      <c r="B68">
        <v>0</v>
      </c>
      <c r="C68">
        <v>0</v>
      </c>
      <c r="D68">
        <v>2.42</v>
      </c>
      <c r="E68">
        <v>21.598</v>
      </c>
      <c r="F68" t="s">
        <v>64</v>
      </c>
      <c r="G68">
        <v>31</v>
      </c>
      <c r="H68">
        <v>1284.0701</v>
      </c>
      <c r="I68">
        <v>574.01</v>
      </c>
      <c r="J68">
        <v>2.702</v>
      </c>
      <c r="K68">
        <v>18.22</v>
      </c>
      <c r="L68" t="s">
        <v>64</v>
      </c>
      <c r="M68">
        <v>31</v>
      </c>
      <c r="N68">
        <v>1699.6616</v>
      </c>
      <c r="O68">
        <v>445.185</v>
      </c>
      <c r="P68">
        <v>2.666</v>
      </c>
      <c r="Q68">
        <v>17.767</v>
      </c>
      <c r="R68" t="s">
        <v>63</v>
      </c>
    </row>
    <row r="69" spans="1:18" ht="12.75">
      <c r="A69" t="s">
        <v>69</v>
      </c>
      <c r="B69">
        <v>2.26</v>
      </c>
      <c r="C69">
        <v>0</v>
      </c>
      <c r="D69">
        <v>2.933</v>
      </c>
      <c r="E69">
        <v>32.445</v>
      </c>
      <c r="F69" t="s">
        <v>63</v>
      </c>
      <c r="G69" t="s">
        <v>69</v>
      </c>
      <c r="H69">
        <v>45068.7102</v>
      </c>
      <c r="I69">
        <v>736.746</v>
      </c>
      <c r="J69">
        <v>2.844</v>
      </c>
      <c r="K69">
        <v>24.464</v>
      </c>
      <c r="L69" t="s">
        <v>63</v>
      </c>
      <c r="M69" t="s">
        <v>69</v>
      </c>
      <c r="N69">
        <v>53899.1506</v>
      </c>
      <c r="O69">
        <v>481.513</v>
      </c>
      <c r="P69">
        <v>2.78</v>
      </c>
      <c r="Q69">
        <v>24.736</v>
      </c>
      <c r="R69" t="s">
        <v>63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Огородник Юлiя Вiкторiвна</cp:lastModifiedBy>
  <cp:lastPrinted>2016-06-30T10:37:52Z</cp:lastPrinted>
  <dcterms:created xsi:type="dcterms:W3CDTF">2010-01-29T08:37:16Z</dcterms:created>
  <dcterms:modified xsi:type="dcterms:W3CDTF">2016-09-30T11:15:42Z</dcterms:modified>
  <cp:category/>
  <cp:version/>
  <cp:contentType/>
  <cp:contentStatus/>
</cp:coreProperties>
</file>