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Лист1" sheetId="1" r:id="rId1"/>
    <sheet name="Лист2" sheetId="2" r:id="rId2"/>
  </sheets>
  <externalReferences>
    <externalReference r:id="rId5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<sst xmlns="http://schemas.openxmlformats.org/spreadsheetml/2006/main" count="79" uniqueCount="65">
  <si>
    <t>прізвище</t>
  </si>
  <si>
    <t>підпис</t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</si>
  <si>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</si>
  <si>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</si>
  <si>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</si>
  <si>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</si>
  <si>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</si>
  <si>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</si>
  <si>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</si>
  <si>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</si>
  <si>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</si>
  <si>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</si>
  <si>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</si>
  <si>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</si>
  <si>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</si>
  <si>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</si>
  <si>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</si>
  <si>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</si>
  <si>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</si>
  <si>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</si>
  <si>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</si>
  <si>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</si>
  <si>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</si>
  <si>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</si>
  <si>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</si>
  <si>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</si>
  <si>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</si>
  <si>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</si>
  <si>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</si>
  <si>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</si>
  <si>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</si>
  <si>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</si>
  <si>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</si>
  <si>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</si>
  <si>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</si>
  <si>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</si>
  <si>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</si>
  <si>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>О.Г.Степанова</t>
  </si>
  <si>
    <t>дата</t>
  </si>
  <si>
    <t>&lt;0,0001</t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</si>
  <si>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 ГРС с. Савро, ГРС  м.Жовті Води , ГРС м.П'ятихатки , ГРС с.Сергіївка, ГРС с.Кам'яне Поле та прийнятого ПАТ Криворіжгаз,       ПАТ Дніпропетровськгаз Дніпропетровська обл, ВАТ Кіровоградгаз Кіровоградська обл, </t>
    </r>
  </si>
  <si>
    <r>
      <t xml:space="preserve">  по  магістральному  газопрову   ЄККР за період з   </t>
    </r>
    <r>
      <rPr>
        <b/>
        <sz val="10"/>
        <rFont val="Arial"/>
        <family val="2"/>
      </rPr>
      <t xml:space="preserve">01.09.2016 по 30.09.2016 р. </t>
    </r>
  </si>
  <si>
    <t xml:space="preserve">             3.10.2016р.</t>
  </si>
  <si>
    <t>Начальник  Криворізького ЛВУМГ                                                                    Р.В.Матвієнко                                                                                                                  3.10.2016р.</t>
  </si>
  <si>
    <t>не виявл.</t>
  </si>
  <si>
    <t>Філія УМГ"Харківтрансгаз"</t>
  </si>
  <si>
    <t>Криворізьке ЛВУМГ</t>
  </si>
  <si>
    <t>Додаток до Паспорту фізико-хімічних показників природного газу</t>
  </si>
  <si>
    <t xml:space="preserve"> переданого  УМГ "ХАРКІВТРАНСГАЗ" Криворізьким ЛВУМГ  по ГРС 3 м.Кривий Ріг,ГРС Південе(Веселе),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</si>
  <si>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</si>
  <si>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</si>
  <si>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</si>
  <si>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 3 м Кривий Ріг</t>
  </si>
  <si>
    <t>Кам'яне Поле</t>
  </si>
  <si>
    <t>ГРС Сергіївка</t>
  </si>
  <si>
    <t>ГРС с Савро</t>
  </si>
  <si>
    <t>ГРС м Жовті Води</t>
  </si>
  <si>
    <t>ГРС м П'ятихатки</t>
  </si>
  <si>
    <t xml:space="preserve">Начальник  Криворізького    ЛВУМГ  </t>
  </si>
  <si>
    <t>В.Р.Матвієнко</t>
  </si>
  <si>
    <t>Керівник підрозділу підприємства</t>
  </si>
  <si>
    <t>Начальник служби ГВ та М</t>
  </si>
  <si>
    <t>Ю.А.Байда</t>
  </si>
  <si>
    <t>Керівник служби, відповідальної за облік газу</t>
  </si>
  <si>
    <t xml:space="preserve">  по  магістральному  газопрову   ЄККР за період з   01.09.2016 по 30.09.2016 р.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</si>
</sst>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7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4" xfId="0" applyFont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textRotation="90" wrapText="1"/>
    </xf>
    <xf numFmtId="0" fontId="5" fillId="0" borderId="13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4" fillId="0" borderId="30" xfId="0" applyNumberFormat="1" applyFont="1" applyBorder="1" applyAlignment="1">
      <alignment horizontal="center" vertical="center"/>
    </xf>
    <xf numFmtId="180" fontId="38" fillId="0" borderId="15" xfId="0" applyNumberFormat="1" applyFont="1" applyBorder="1" applyAlignment="1">
      <alignment horizontal="center"/>
    </xf>
    <xf numFmtId="180" fontId="39" fillId="0" borderId="31" xfId="0" applyNumberFormat="1" applyFont="1" applyBorder="1" applyAlignment="1">
      <alignment horizontal="center" wrapText="1"/>
    </xf>
    <xf numFmtId="2" fontId="38" fillId="0" borderId="32" xfId="0" applyNumberFormat="1" applyFont="1" applyBorder="1" applyAlignment="1">
      <alignment horizontal="center" wrapText="1"/>
    </xf>
    <xf numFmtId="2" fontId="39" fillId="0" borderId="0" xfId="0" applyNumberFormat="1" applyFont="1" applyBorder="1" applyAlignment="1">
      <alignment horizontal="center" wrapText="1"/>
    </xf>
    <xf numFmtId="0" fontId="14" fillId="0" borderId="25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/>
    </xf>
    <xf numFmtId="180" fontId="39" fillId="0" borderId="33" xfId="0" applyNumberFormat="1" applyFont="1" applyBorder="1" applyAlignment="1">
      <alignment horizontal="center" wrapText="1"/>
    </xf>
    <xf numFmtId="0" fontId="38" fillId="0" borderId="25" xfId="0" applyNumberFormat="1" applyFont="1" applyBorder="1" applyAlignment="1">
      <alignment horizontal="center" vertical="center" wrapText="1"/>
    </xf>
    <xf numFmtId="0" fontId="38" fillId="0" borderId="27" xfId="0" applyNumberFormat="1" applyFont="1" applyBorder="1" applyAlignment="1">
      <alignment horizontal="center" vertical="center" wrapText="1"/>
    </xf>
    <xf numFmtId="1" fontId="40" fillId="0" borderId="28" xfId="0" applyNumberFormat="1" applyFont="1" applyBorder="1" applyAlignment="1">
      <alignment horizontal="center" vertical="center" wrapText="1"/>
    </xf>
    <xf numFmtId="1" fontId="39" fillId="0" borderId="34" xfId="0" applyNumberFormat="1" applyFont="1" applyBorder="1" applyAlignment="1">
      <alignment horizontal="center" vertical="center" wrapText="1"/>
    </xf>
    <xf numFmtId="2" fontId="41" fillId="0" borderId="35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top" wrapText="1"/>
    </xf>
    <xf numFmtId="178" fontId="38" fillId="0" borderId="15" xfId="0" applyNumberFormat="1" applyFont="1" applyBorder="1" applyAlignment="1">
      <alignment horizontal="center" wrapText="1"/>
    </xf>
    <xf numFmtId="177" fontId="38" fillId="0" borderId="0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2" fillId="0" borderId="12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 horizontal="center" vertical="top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rtychnyy-sv\Documents\&#1044;&#1086;&#1076;&#1072;&#1090;&#1082;&#1086;&#1084;%20&#1076;&#1086;%20&#1087;&#1072;&#1089;&#1087;&#1086;&#1088;&#1090;&#1091;%20&#1079;%20&#1088;&#1086;&#1079;&#1088;&#1072;&#1093;&#1091;&#1085;&#1082;&#1086;&#1084;%2008.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ДО (Софиевка)"/>
      <sheetName val="Додаток ШДО (Софиевка)"/>
      <sheetName val="ШДО"/>
      <sheetName val="Додаток ШДО"/>
      <sheetName val="ШДО+ЕККР"/>
      <sheetName val="Додаток ШДО+Єккр)"/>
      <sheetName val="ЕККР"/>
      <sheetName val="Додаток Єккр"/>
      <sheetName val="ШДО Днепр"/>
      <sheetName val="Додаток ШДО Днепр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W34" sqref="W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3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23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24.75" customHeight="1">
      <c r="B7" s="54" t="s">
        <v>40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41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0" t="s">
        <v>8</v>
      </c>
      <c r="C9" s="58" t="s">
        <v>24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43" t="s">
        <v>25</v>
      </c>
      <c r="P9" s="44"/>
      <c r="Q9" s="44"/>
      <c r="R9" s="45"/>
      <c r="S9" s="45"/>
      <c r="T9" s="46"/>
      <c r="U9" s="66" t="s">
        <v>21</v>
      </c>
      <c r="V9" s="69" t="s">
        <v>22</v>
      </c>
      <c r="W9" s="42" t="s">
        <v>31</v>
      </c>
      <c r="X9" s="42" t="s">
        <v>32</v>
      </c>
      <c r="Y9" s="42" t="s">
        <v>33</v>
      </c>
      <c r="Z9" s="4"/>
      <c r="AB9" s="7"/>
      <c r="AC9"/>
    </row>
    <row r="10" spans="2:29" ht="48.75" customHeight="1">
      <c r="B10" s="71"/>
      <c r="C10" s="41" t="s">
        <v>9</v>
      </c>
      <c r="D10" s="41" t="s">
        <v>10</v>
      </c>
      <c r="E10" s="41" t="s">
        <v>11</v>
      </c>
      <c r="F10" s="41" t="s">
        <v>12</v>
      </c>
      <c r="G10" s="41" t="s">
        <v>13</v>
      </c>
      <c r="H10" s="41" t="s">
        <v>14</v>
      </c>
      <c r="I10" s="41" t="s">
        <v>15</v>
      </c>
      <c r="J10" s="41" t="s">
        <v>16</v>
      </c>
      <c r="K10" s="41" t="s">
        <v>17</v>
      </c>
      <c r="L10" s="41" t="s">
        <v>18</v>
      </c>
      <c r="M10" s="38" t="s">
        <v>19</v>
      </c>
      <c r="N10" s="38" t="s">
        <v>20</v>
      </c>
      <c r="O10" s="38" t="s">
        <v>4</v>
      </c>
      <c r="P10" s="47" t="s">
        <v>29</v>
      </c>
      <c r="Q10" s="38" t="s">
        <v>30</v>
      </c>
      <c r="R10" s="38" t="s">
        <v>5</v>
      </c>
      <c r="S10" s="38" t="s">
        <v>6</v>
      </c>
      <c r="T10" s="38" t="s">
        <v>7</v>
      </c>
      <c r="U10" s="67"/>
      <c r="V10" s="39"/>
      <c r="W10" s="42"/>
      <c r="X10" s="42"/>
      <c r="Y10" s="42"/>
      <c r="Z10" s="4"/>
      <c r="AB10" s="7"/>
      <c r="AC10"/>
    </row>
    <row r="11" spans="2:29" ht="15.75" customHeight="1">
      <c r="B11" s="7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/>
      <c r="N11" s="39"/>
      <c r="O11" s="39"/>
      <c r="P11" s="48"/>
      <c r="Q11" s="50"/>
      <c r="R11" s="39"/>
      <c r="S11" s="39"/>
      <c r="T11" s="39"/>
      <c r="U11" s="67"/>
      <c r="V11" s="39"/>
      <c r="W11" s="42"/>
      <c r="X11" s="42"/>
      <c r="Y11" s="42"/>
      <c r="Z11" s="4"/>
      <c r="AB11" s="7"/>
      <c r="AC11"/>
    </row>
    <row r="12" spans="2:29" ht="21" customHeight="1">
      <c r="B12" s="7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49"/>
      <c r="Q12" s="51"/>
      <c r="R12" s="40"/>
      <c r="S12" s="40"/>
      <c r="T12" s="40"/>
      <c r="U12" s="68"/>
      <c r="V12" s="40"/>
      <c r="W12" s="42"/>
      <c r="X12" s="42"/>
      <c r="Y12" s="42"/>
      <c r="Z12" s="4"/>
      <c r="AB12" s="7"/>
      <c r="AC12"/>
    </row>
    <row r="13" spans="2:28" s="10" customFormat="1" ht="12.75">
      <c r="B13" s="9">
        <v>1</v>
      </c>
      <c r="C13" s="19">
        <v>95.006</v>
      </c>
      <c r="D13" s="19">
        <v>2.8565</v>
      </c>
      <c r="E13" s="20">
        <v>0.9136</v>
      </c>
      <c r="F13" s="20">
        <v>0.1419</v>
      </c>
      <c r="G13" s="20">
        <v>0.1388</v>
      </c>
      <c r="H13" s="20">
        <v>0.0032</v>
      </c>
      <c r="I13" s="20">
        <v>0.0272</v>
      </c>
      <c r="J13" s="20">
        <v>0.0196</v>
      </c>
      <c r="K13" s="20">
        <v>0.0041</v>
      </c>
      <c r="L13" s="20">
        <v>0.0064</v>
      </c>
      <c r="M13" s="20">
        <v>0.6798</v>
      </c>
      <c r="N13" s="20">
        <v>0.203</v>
      </c>
      <c r="O13" s="20">
        <v>0.7077</v>
      </c>
      <c r="P13" s="21">
        <v>34.63</v>
      </c>
      <c r="Q13" s="22">
        <f>1000*P13/4.1868</f>
        <v>8271.233400210185</v>
      </c>
      <c r="R13" s="23">
        <v>38.37</v>
      </c>
      <c r="S13" s="22">
        <f>1000*R13/4.1868</f>
        <v>9164.51705359702</v>
      </c>
      <c r="T13" s="21">
        <v>50.05</v>
      </c>
      <c r="U13" s="19"/>
      <c r="V13" s="24"/>
      <c r="W13" s="25"/>
      <c r="X13" s="26"/>
      <c r="Y13" s="26"/>
      <c r="AA13" s="11">
        <f>SUM(C13:N13)</f>
        <v>100.0001</v>
      </c>
      <c r="AB13" s="12" t="str">
        <f>IF(AA13=100,"ОК"," ")</f>
        <v> </v>
      </c>
    </row>
    <row r="14" spans="2:28" s="10" customFormat="1" ht="12.75">
      <c r="B14" s="9">
        <v>2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2"/>
      <c r="R14" s="23"/>
      <c r="S14" s="22"/>
      <c r="T14" s="21"/>
      <c r="U14" s="27"/>
      <c r="V14" s="26"/>
      <c r="W14" s="28"/>
      <c r="X14" s="26"/>
      <c r="Y14" s="26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9">
        <v>3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2"/>
      <c r="R15" s="23"/>
      <c r="S15" s="22"/>
      <c r="T15" s="21"/>
      <c r="U15" s="19"/>
      <c r="V15" s="19"/>
      <c r="X15" s="26"/>
      <c r="Y15" s="26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9">
        <v>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3"/>
      <c r="Q16" s="22"/>
      <c r="R16" s="23"/>
      <c r="S16" s="22"/>
      <c r="T16" s="23"/>
      <c r="U16" s="19"/>
      <c r="V16" s="19"/>
      <c r="W16" s="28"/>
      <c r="X16" s="26"/>
      <c r="Y16" s="25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9">
        <v>5</v>
      </c>
      <c r="C17" s="29">
        <v>94.7346</v>
      </c>
      <c r="D17" s="29">
        <v>3.0763</v>
      </c>
      <c r="E17" s="29">
        <v>0.9868</v>
      </c>
      <c r="F17" s="29">
        <v>0.1497</v>
      </c>
      <c r="G17" s="29">
        <v>0.1481</v>
      </c>
      <c r="H17" s="29">
        <v>0.0039</v>
      </c>
      <c r="I17" s="29">
        <v>0.0274</v>
      </c>
      <c r="J17" s="29">
        <v>0.0198</v>
      </c>
      <c r="K17" s="29">
        <v>0.0037</v>
      </c>
      <c r="L17" s="29">
        <v>0.005</v>
      </c>
      <c r="M17" s="29">
        <v>0.6124</v>
      </c>
      <c r="N17" s="29">
        <v>0.2323</v>
      </c>
      <c r="O17" s="29">
        <v>0.7102</v>
      </c>
      <c r="P17" s="23">
        <v>34.75</v>
      </c>
      <c r="Q17" s="22">
        <f>1000*P17/4.1868</f>
        <v>8299.894907805485</v>
      </c>
      <c r="R17" s="23">
        <v>38.5</v>
      </c>
      <c r="S17" s="22">
        <f>1000*R17/4.1868</f>
        <v>9195.567020158594</v>
      </c>
      <c r="T17" s="23">
        <v>50.14</v>
      </c>
      <c r="U17" s="26"/>
      <c r="V17" s="26"/>
      <c r="W17" s="28" t="s">
        <v>44</v>
      </c>
      <c r="X17" s="26" t="s">
        <v>39</v>
      </c>
      <c r="Y17" s="26" t="s">
        <v>39</v>
      </c>
      <c r="AA17" s="11">
        <f t="shared" si="0"/>
        <v>99.99999999999999</v>
      </c>
      <c r="AB17" s="12" t="str">
        <f>IF(AA17=100,"ОК"," ")</f>
        <v>ОК</v>
      </c>
    </row>
    <row r="18" spans="2:28" s="10" customFormat="1" ht="12.75">
      <c r="B18" s="9">
        <v>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3"/>
      <c r="Q18" s="22"/>
      <c r="R18" s="23"/>
      <c r="S18" s="22"/>
      <c r="T18" s="23"/>
      <c r="U18" s="26"/>
      <c r="V18" s="26"/>
      <c r="W18" s="28"/>
      <c r="X18" s="26"/>
      <c r="Y18" s="26"/>
      <c r="AA18" s="11">
        <f t="shared" si="0"/>
        <v>0</v>
      </c>
      <c r="AB18" s="12"/>
    </row>
    <row r="19" spans="2:28" s="10" customFormat="1" ht="12.75">
      <c r="B19" s="9">
        <v>7</v>
      </c>
      <c r="C19" s="29">
        <v>94.7007</v>
      </c>
      <c r="D19" s="29">
        <v>3.0964</v>
      </c>
      <c r="E19" s="29">
        <v>0.9921</v>
      </c>
      <c r="F19" s="29">
        <v>0.1536</v>
      </c>
      <c r="G19" s="29">
        <v>0.1492</v>
      </c>
      <c r="H19" s="29">
        <v>0.0034</v>
      </c>
      <c r="I19" s="29">
        <v>0.0281</v>
      </c>
      <c r="J19" s="29">
        <v>0.0204</v>
      </c>
      <c r="K19" s="29">
        <v>0.0038</v>
      </c>
      <c r="L19" s="29">
        <v>0.0054</v>
      </c>
      <c r="M19" s="29">
        <v>0.6148</v>
      </c>
      <c r="N19" s="29">
        <v>0.2322</v>
      </c>
      <c r="O19" s="29">
        <v>0.7105</v>
      </c>
      <c r="P19" s="23">
        <v>34.76</v>
      </c>
      <c r="Q19" s="22">
        <f>1000*P19/4.1868</f>
        <v>8302.283366771759</v>
      </c>
      <c r="R19" s="23">
        <v>38.51</v>
      </c>
      <c r="S19" s="22">
        <f>1000*R19/4.1868</f>
        <v>9197.955479124868</v>
      </c>
      <c r="T19" s="23">
        <v>50.15</v>
      </c>
      <c r="U19" s="36">
        <v>-8.7</v>
      </c>
      <c r="V19" s="26">
        <v>-4.6</v>
      </c>
      <c r="W19" s="28"/>
      <c r="X19" s="26"/>
      <c r="Y19" s="26"/>
      <c r="AA19" s="11">
        <f t="shared" si="0"/>
        <v>100.00009999999997</v>
      </c>
      <c r="AB19" s="12"/>
    </row>
    <row r="20" spans="2:28" s="10" customFormat="1" ht="12.75">
      <c r="B20" s="9">
        <v>8</v>
      </c>
      <c r="C20" s="29">
        <v>94.8032</v>
      </c>
      <c r="D20" s="29">
        <v>3.0324</v>
      </c>
      <c r="E20" s="29">
        <v>0.9696</v>
      </c>
      <c r="F20" s="29">
        <v>0.1497</v>
      </c>
      <c r="G20" s="29">
        <v>0.1468</v>
      </c>
      <c r="H20" s="29">
        <v>0.0036</v>
      </c>
      <c r="I20" s="29">
        <v>0.0278</v>
      </c>
      <c r="J20" s="29">
        <v>0.0205</v>
      </c>
      <c r="K20" s="29">
        <v>0.0045</v>
      </c>
      <c r="L20" s="29">
        <v>0.0054</v>
      </c>
      <c r="M20" s="29">
        <v>0.6133</v>
      </c>
      <c r="N20" s="29">
        <v>0.2232</v>
      </c>
      <c r="O20" s="29">
        <v>0.7096</v>
      </c>
      <c r="P20" s="23">
        <v>34.73</v>
      </c>
      <c r="Q20" s="22">
        <f>1000*P20/4.1868</f>
        <v>8295.117989872935</v>
      </c>
      <c r="R20" s="23">
        <v>38.48</v>
      </c>
      <c r="S20" s="22">
        <f>1000*R20/4.1868</f>
        <v>9190.790102226045</v>
      </c>
      <c r="T20" s="23">
        <v>50.13</v>
      </c>
      <c r="U20" s="26"/>
      <c r="V20" s="19"/>
      <c r="W20" s="28"/>
      <c r="X20" s="26"/>
      <c r="Y20" s="26"/>
      <c r="AA20" s="11">
        <f t="shared" si="0"/>
        <v>99.99999999999999</v>
      </c>
      <c r="AB20" s="12"/>
    </row>
    <row r="21" spans="2:28" s="10" customFormat="1" ht="12.75">
      <c r="B21" s="9">
        <v>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3"/>
      <c r="Q21" s="22"/>
      <c r="R21" s="23"/>
      <c r="S21" s="22"/>
      <c r="T21" s="23"/>
      <c r="U21" s="26"/>
      <c r="V21" s="26"/>
      <c r="W21" s="25"/>
      <c r="X21" s="26"/>
      <c r="Y21" s="26"/>
      <c r="AA21" s="11">
        <f t="shared" si="0"/>
        <v>0</v>
      </c>
      <c r="AB21" s="12"/>
    </row>
    <row r="22" spans="2:28" s="10" customFormat="1" ht="12.75">
      <c r="B22" s="9">
        <v>10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3"/>
      <c r="Q22" s="22"/>
      <c r="R22" s="23"/>
      <c r="S22" s="22"/>
      <c r="T22" s="23"/>
      <c r="U22" s="19"/>
      <c r="V22" s="19"/>
      <c r="W22" s="28"/>
      <c r="X22" s="26"/>
      <c r="Y22" s="26"/>
      <c r="AA22" s="11">
        <f t="shared" si="0"/>
        <v>0</v>
      </c>
      <c r="AB22" s="12"/>
    </row>
    <row r="23" spans="2:28" s="10" customFormat="1" ht="12.75">
      <c r="B23" s="9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3"/>
      <c r="Q23" s="22"/>
      <c r="R23" s="23"/>
      <c r="S23" s="22"/>
      <c r="T23" s="23"/>
      <c r="U23" s="19"/>
      <c r="V23" s="19"/>
      <c r="W23" s="25"/>
      <c r="X23" s="26"/>
      <c r="Y23" s="26"/>
      <c r="AA23" s="11">
        <f t="shared" si="0"/>
        <v>0</v>
      </c>
      <c r="AB23" s="12"/>
    </row>
    <row r="24" spans="2:28" s="10" customFormat="1" ht="12.75">
      <c r="B24" s="9">
        <v>12</v>
      </c>
      <c r="C24" s="29">
        <v>95.2972</v>
      </c>
      <c r="D24" s="29">
        <v>2.6571</v>
      </c>
      <c r="E24" s="29">
        <v>0.8617</v>
      </c>
      <c r="F24" s="29">
        <v>0.1341</v>
      </c>
      <c r="G24" s="29">
        <v>0.1355</v>
      </c>
      <c r="H24" s="29">
        <v>0.0032</v>
      </c>
      <c r="I24" s="29">
        <v>0.0268</v>
      </c>
      <c r="J24" s="29">
        <v>0.0194</v>
      </c>
      <c r="K24" s="29">
        <v>0.0016</v>
      </c>
      <c r="L24" s="29">
        <v>0.0063</v>
      </c>
      <c r="M24" s="29">
        <v>0.6755</v>
      </c>
      <c r="N24" s="29">
        <v>0.1817</v>
      </c>
      <c r="O24" s="29">
        <v>0.7054</v>
      </c>
      <c r="P24" s="23">
        <v>34.55</v>
      </c>
      <c r="Q24" s="22">
        <f>1000*P24/4.1868</f>
        <v>8252.125728479985</v>
      </c>
      <c r="R24" s="23">
        <v>38.28</v>
      </c>
      <c r="S24" s="22">
        <f>1000*R24/4.1868</f>
        <v>9143.020922900545</v>
      </c>
      <c r="T24" s="23">
        <v>50.02</v>
      </c>
      <c r="U24" s="26">
        <v>-8.7</v>
      </c>
      <c r="V24" s="33">
        <v>-4</v>
      </c>
      <c r="W24" s="28"/>
      <c r="X24" s="26" t="s">
        <v>39</v>
      </c>
      <c r="Y24" s="26" t="s">
        <v>39</v>
      </c>
      <c r="AA24" s="11">
        <f t="shared" si="0"/>
        <v>100.0001</v>
      </c>
      <c r="AB24" s="12"/>
    </row>
    <row r="25" spans="2:28" s="10" customFormat="1" ht="12.75">
      <c r="B25" s="9">
        <v>13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3"/>
      <c r="Q25" s="22"/>
      <c r="R25" s="23"/>
      <c r="S25" s="22"/>
      <c r="T25" s="23"/>
      <c r="U25" s="26"/>
      <c r="V25" s="26"/>
      <c r="W25" s="25"/>
      <c r="X25" s="26"/>
      <c r="Y25" s="26"/>
      <c r="AA25" s="11">
        <f t="shared" si="0"/>
        <v>0</v>
      </c>
      <c r="AB25" s="12"/>
    </row>
    <row r="26" spans="2:28" s="10" customFormat="1" ht="12.75">
      <c r="B26" s="9">
        <v>14</v>
      </c>
      <c r="C26" s="29">
        <v>95.859</v>
      </c>
      <c r="D26" s="29">
        <v>2.2853</v>
      </c>
      <c r="E26" s="29">
        <v>0.7396</v>
      </c>
      <c r="F26" s="29">
        <v>0.1187</v>
      </c>
      <c r="G26" s="29">
        <v>0.1203</v>
      </c>
      <c r="H26" s="29">
        <v>0.003</v>
      </c>
      <c r="I26" s="29">
        <v>0.026</v>
      </c>
      <c r="J26" s="29">
        <v>0.0192</v>
      </c>
      <c r="K26" s="29">
        <v>0.0031</v>
      </c>
      <c r="L26" s="29">
        <v>0.0064</v>
      </c>
      <c r="M26" s="29">
        <v>0.6766</v>
      </c>
      <c r="N26" s="29">
        <v>0.1427</v>
      </c>
      <c r="O26" s="29">
        <v>0.7008</v>
      </c>
      <c r="P26" s="23">
        <v>34.37</v>
      </c>
      <c r="Q26" s="22">
        <f>1000*P26/4.1868</f>
        <v>8209.133467087036</v>
      </c>
      <c r="R26" s="23">
        <v>38.1</v>
      </c>
      <c r="S26" s="22">
        <f>1000*R26/4.1868</f>
        <v>9100.028661507595</v>
      </c>
      <c r="T26" s="23">
        <v>49.94</v>
      </c>
      <c r="U26" s="26"/>
      <c r="V26" s="26"/>
      <c r="W26" s="28"/>
      <c r="X26" s="26"/>
      <c r="Y26" s="26"/>
      <c r="AA26" s="11">
        <f t="shared" si="0"/>
        <v>99.9999</v>
      </c>
      <c r="AB26" s="12"/>
    </row>
    <row r="27" spans="2:28" s="10" customFormat="1" ht="12.75">
      <c r="B27" s="9">
        <v>15</v>
      </c>
      <c r="C27" s="29">
        <v>95.9076</v>
      </c>
      <c r="D27" s="29">
        <v>2.2255</v>
      </c>
      <c r="E27" s="29">
        <v>0.7337</v>
      </c>
      <c r="F27" s="29">
        <v>0.1214</v>
      </c>
      <c r="G27" s="29">
        <v>0.1245</v>
      </c>
      <c r="H27" s="29">
        <v>0.0038</v>
      </c>
      <c r="I27" s="29">
        <v>0.0259</v>
      </c>
      <c r="J27" s="29">
        <v>0.0192</v>
      </c>
      <c r="K27" s="29">
        <v>0.0024</v>
      </c>
      <c r="L27" s="29">
        <v>0.0061</v>
      </c>
      <c r="M27" s="29">
        <v>0.6958</v>
      </c>
      <c r="N27" s="29">
        <v>0.134</v>
      </c>
      <c r="O27" s="29">
        <v>0.7005</v>
      </c>
      <c r="P27" s="23">
        <v>34.35</v>
      </c>
      <c r="Q27" s="22">
        <f>1000*P27/4.1868</f>
        <v>8204.356549154485</v>
      </c>
      <c r="R27" s="23">
        <v>38.08</v>
      </c>
      <c r="S27" s="22">
        <f>1000*R27/4.1868</f>
        <v>9095.251743575045</v>
      </c>
      <c r="T27" s="23">
        <v>49.93</v>
      </c>
      <c r="U27" s="19"/>
      <c r="V27" s="19"/>
      <c r="W27" s="28"/>
      <c r="X27" s="26"/>
      <c r="Y27" s="22"/>
      <c r="AA27" s="11">
        <f t="shared" si="0"/>
        <v>99.99989999999998</v>
      </c>
      <c r="AB27" s="12" t="str">
        <f>IF(AA27=100,"ОК"," ")</f>
        <v> </v>
      </c>
    </row>
    <row r="28" spans="2:28" s="10" customFormat="1" ht="12.75">
      <c r="B28" s="13">
        <v>16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3"/>
      <c r="Q28" s="22"/>
      <c r="R28" s="23"/>
      <c r="S28" s="22"/>
      <c r="T28" s="23"/>
      <c r="U28" s="26"/>
      <c r="V28" s="26"/>
      <c r="W28" s="31"/>
      <c r="X28" s="26"/>
      <c r="Y28" s="29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3"/>
      <c r="Q29" s="22"/>
      <c r="R29" s="23"/>
      <c r="S29" s="22"/>
      <c r="T29" s="23"/>
      <c r="U29" s="19"/>
      <c r="V29" s="19"/>
      <c r="W29" s="31"/>
      <c r="X29" s="26"/>
      <c r="Y29" s="26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3"/>
      <c r="Q30" s="22"/>
      <c r="R30" s="23"/>
      <c r="S30" s="22"/>
      <c r="T30" s="23"/>
      <c r="U30" s="19"/>
      <c r="V30" s="19"/>
      <c r="W30" s="31"/>
      <c r="X30" s="30"/>
      <c r="Y30" s="25"/>
      <c r="AA30" s="11">
        <f t="shared" si="0"/>
        <v>0</v>
      </c>
      <c r="AB30" s="12"/>
    </row>
    <row r="31" spans="2:28" s="10" customFormat="1" ht="12.75">
      <c r="B31" s="13">
        <v>19</v>
      </c>
      <c r="C31" s="29">
        <v>95.4963</v>
      </c>
      <c r="D31" s="29">
        <v>2.5277</v>
      </c>
      <c r="E31" s="29">
        <v>0.8204</v>
      </c>
      <c r="F31" s="29">
        <v>0.1303</v>
      </c>
      <c r="G31" s="29">
        <v>0.1299</v>
      </c>
      <c r="H31" s="29">
        <v>0.0032</v>
      </c>
      <c r="I31" s="29">
        <v>0.025</v>
      </c>
      <c r="J31" s="29">
        <v>0.0186</v>
      </c>
      <c r="K31" s="29">
        <v>0.0014</v>
      </c>
      <c r="L31" s="29">
        <v>0.0051</v>
      </c>
      <c r="M31" s="29">
        <v>0.6586</v>
      </c>
      <c r="N31" s="29">
        <v>0.1834</v>
      </c>
      <c r="O31" s="29">
        <v>0.7038</v>
      </c>
      <c r="P31" s="23">
        <v>34.49</v>
      </c>
      <c r="Q31" s="22">
        <f>1000*P31/4.1868</f>
        <v>8237.794974682336</v>
      </c>
      <c r="R31" s="23">
        <v>38.22</v>
      </c>
      <c r="S31" s="22">
        <f>1000*R31/4.1868</f>
        <v>9128.690169102894</v>
      </c>
      <c r="T31" s="23">
        <v>49.99</v>
      </c>
      <c r="U31" s="26"/>
      <c r="V31" s="26"/>
      <c r="W31" s="31"/>
      <c r="X31" s="26"/>
      <c r="Y31" s="29"/>
      <c r="AA31" s="11">
        <f t="shared" si="0"/>
        <v>99.99990000000005</v>
      </c>
      <c r="AB31" s="12"/>
    </row>
    <row r="32" spans="2:28" s="10" customFormat="1" ht="12.75">
      <c r="B32" s="13">
        <v>20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3"/>
      <c r="Q32" s="22"/>
      <c r="R32" s="23"/>
      <c r="S32" s="22"/>
      <c r="T32" s="23"/>
      <c r="U32" s="26"/>
      <c r="V32" s="26"/>
      <c r="W32" s="28"/>
      <c r="X32" s="26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9">
        <v>95.4339</v>
      </c>
      <c r="D33" s="29">
        <v>2.5756</v>
      </c>
      <c r="E33" s="29">
        <v>0.8351</v>
      </c>
      <c r="F33" s="29">
        <v>0.1315</v>
      </c>
      <c r="G33" s="29">
        <v>0.1293</v>
      </c>
      <c r="H33" s="29">
        <v>0.0035</v>
      </c>
      <c r="I33" s="29">
        <v>0.0247</v>
      </c>
      <c r="J33" s="29">
        <v>0.0177</v>
      </c>
      <c r="K33" s="29">
        <v>0.0016</v>
      </c>
      <c r="L33" s="29">
        <v>0.0061</v>
      </c>
      <c r="M33" s="29">
        <v>0.649</v>
      </c>
      <c r="N33" s="29">
        <v>0.192</v>
      </c>
      <c r="O33" s="29">
        <v>0.7043</v>
      </c>
      <c r="P33" s="23">
        <v>34.51</v>
      </c>
      <c r="Q33" s="22">
        <f>1000*P33/4.1868</f>
        <v>8242.571892614886</v>
      </c>
      <c r="R33" s="23">
        <v>38.24</v>
      </c>
      <c r="S33" s="22">
        <f>1000*R33/4.1868</f>
        <v>9133.467087035446</v>
      </c>
      <c r="T33" s="23">
        <v>50</v>
      </c>
      <c r="U33" s="33">
        <v>-12</v>
      </c>
      <c r="V33" s="33">
        <v>-7</v>
      </c>
      <c r="W33" s="28"/>
      <c r="X33" s="26"/>
      <c r="Y33" s="22"/>
      <c r="AA33" s="11">
        <f t="shared" si="0"/>
        <v>99.99999999999999</v>
      </c>
      <c r="AB33" s="12"/>
    </row>
    <row r="34" spans="2:28" s="10" customFormat="1" ht="12.75">
      <c r="B34" s="13">
        <v>22</v>
      </c>
      <c r="C34" s="29">
        <v>95.3547</v>
      </c>
      <c r="D34" s="29">
        <v>2.6274</v>
      </c>
      <c r="E34" s="29">
        <v>0.8554</v>
      </c>
      <c r="F34" s="29">
        <v>0.1361</v>
      </c>
      <c r="G34" s="29">
        <v>0.1341</v>
      </c>
      <c r="H34" s="29">
        <v>0.0033</v>
      </c>
      <c r="I34" s="29">
        <v>0.0257</v>
      </c>
      <c r="J34" s="29">
        <v>0.019</v>
      </c>
      <c r="K34" s="29">
        <v>0.004</v>
      </c>
      <c r="L34" s="29">
        <v>0.0061</v>
      </c>
      <c r="M34" s="29">
        <v>0.6426</v>
      </c>
      <c r="N34" s="29">
        <v>0.1917</v>
      </c>
      <c r="O34" s="29">
        <v>0.7051</v>
      </c>
      <c r="P34" s="23">
        <v>34.54</v>
      </c>
      <c r="Q34" s="22">
        <f>1000*P34/4.1868</f>
        <v>8249.73726951371</v>
      </c>
      <c r="R34" s="23">
        <v>38.28</v>
      </c>
      <c r="S34" s="22">
        <f>1000*R34/4.1868</f>
        <v>9143.020922900545</v>
      </c>
      <c r="T34" s="23">
        <v>50.02</v>
      </c>
      <c r="U34" s="27"/>
      <c r="V34" s="19"/>
      <c r="W34" s="25"/>
      <c r="X34" s="26"/>
      <c r="Y34" s="26"/>
      <c r="AA34" s="11">
        <f t="shared" si="0"/>
        <v>100.0001</v>
      </c>
      <c r="AB34" s="12"/>
    </row>
    <row r="35" spans="2:28" s="10" customFormat="1" ht="12.75">
      <c r="B35" s="13">
        <v>23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3"/>
      <c r="Q35" s="22"/>
      <c r="R35" s="23"/>
      <c r="S35" s="22"/>
      <c r="T35" s="23"/>
      <c r="U35" s="19"/>
      <c r="V35" s="19"/>
      <c r="W35" s="28"/>
      <c r="X35" s="26"/>
      <c r="Y35" s="29"/>
      <c r="AA35" s="11">
        <f t="shared" si="0"/>
        <v>0</v>
      </c>
      <c r="AB35" s="12"/>
    </row>
    <row r="36" spans="2:28" s="10" customFormat="1" ht="12.75">
      <c r="B36" s="13">
        <v>24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3"/>
      <c r="Q36" s="22"/>
      <c r="R36" s="23"/>
      <c r="S36" s="22"/>
      <c r="T36" s="23"/>
      <c r="U36" s="19"/>
      <c r="V36" s="19"/>
      <c r="W36" s="25"/>
      <c r="X36" s="26"/>
      <c r="Y36" s="26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3"/>
      <c r="Q37" s="22"/>
      <c r="R37" s="23"/>
      <c r="S37" s="22"/>
      <c r="T37" s="23"/>
      <c r="U37" s="19"/>
      <c r="V37" s="19"/>
      <c r="W37" s="32"/>
      <c r="X37" s="26"/>
      <c r="Y37" s="25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3"/>
      <c r="Q38" s="22"/>
      <c r="R38" s="23"/>
      <c r="S38" s="22"/>
      <c r="T38" s="23"/>
      <c r="U38" s="26"/>
      <c r="V38" s="26"/>
      <c r="W38" s="28"/>
      <c r="X38" s="26"/>
      <c r="Y38" s="29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3"/>
      <c r="Q39" s="22"/>
      <c r="R39" s="23"/>
      <c r="S39" s="22"/>
      <c r="T39" s="23"/>
      <c r="U39" s="33"/>
      <c r="V39" s="33"/>
      <c r="W39" s="28"/>
      <c r="X39" s="31"/>
      <c r="Y39" s="3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9">
        <v>95.4406</v>
      </c>
      <c r="D40" s="29">
        <v>2.5531</v>
      </c>
      <c r="E40" s="29">
        <v>0.8323</v>
      </c>
      <c r="F40" s="29">
        <v>0.1328</v>
      </c>
      <c r="G40" s="29">
        <v>0.1322</v>
      </c>
      <c r="H40" s="29">
        <v>0.0068</v>
      </c>
      <c r="I40" s="29">
        <v>0.0254</v>
      </c>
      <c r="J40" s="29">
        <v>0.0179</v>
      </c>
      <c r="K40" s="29">
        <v>0.0137</v>
      </c>
      <c r="L40" s="29">
        <v>0.0063</v>
      </c>
      <c r="M40" s="29">
        <v>0.6469</v>
      </c>
      <c r="N40" s="29">
        <v>0.192</v>
      </c>
      <c r="O40" s="29">
        <v>0.7047</v>
      </c>
      <c r="P40" s="23">
        <v>34.52</v>
      </c>
      <c r="Q40" s="22">
        <f>1000*P40/4.1868</f>
        <v>8244.96035158116</v>
      </c>
      <c r="R40" s="23">
        <v>38.26</v>
      </c>
      <c r="S40" s="22">
        <f>1000*R40/4.1868</f>
        <v>9138.244004967995</v>
      </c>
      <c r="T40" s="23">
        <v>50.01</v>
      </c>
      <c r="U40" s="26">
        <v>-14.1</v>
      </c>
      <c r="V40" s="26">
        <v>-10.6</v>
      </c>
      <c r="W40" s="28" t="s">
        <v>44</v>
      </c>
      <c r="X40" s="26" t="s">
        <v>39</v>
      </c>
      <c r="Y40" s="26" t="s">
        <v>39</v>
      </c>
      <c r="AA40" s="11">
        <f t="shared" si="0"/>
        <v>100</v>
      </c>
      <c r="AB40" s="12"/>
    </row>
    <row r="41" spans="2:28" s="10" customFormat="1" ht="12.75">
      <c r="B41" s="13">
        <v>29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3"/>
      <c r="Q41" s="22"/>
      <c r="R41" s="23"/>
      <c r="S41" s="22"/>
      <c r="T41" s="23"/>
      <c r="U41" s="19"/>
      <c r="V41" s="19"/>
      <c r="W41" s="28"/>
      <c r="X41" s="26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3"/>
      <c r="Q42" s="22"/>
      <c r="R42" s="23"/>
      <c r="S42" s="22"/>
      <c r="T42" s="23"/>
      <c r="U42" s="26"/>
      <c r="V42" s="33"/>
      <c r="W42" s="28"/>
      <c r="X42" s="31"/>
      <c r="Y42" s="34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3"/>
      <c r="Q43" s="22"/>
      <c r="R43" s="23"/>
      <c r="S43" s="22"/>
      <c r="T43" s="23"/>
      <c r="U43" s="26"/>
      <c r="V43" s="33"/>
      <c r="W43" s="31"/>
      <c r="X43" s="31"/>
      <c r="Y43" s="35"/>
      <c r="AA43" s="11">
        <f t="shared" si="0"/>
        <v>0</v>
      </c>
      <c r="AB43" s="12" t="str">
        <f>IF(AA43=100,"ОК"," ")</f>
        <v> </v>
      </c>
    </row>
    <row r="44" spans="2:29" ht="11.25" customHeight="1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15"/>
      <c r="AA44" s="5"/>
      <c r="AB44" s="6"/>
      <c r="AC44"/>
    </row>
    <row r="45" spans="3:24" ht="4.5" customHeight="1" hidden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3:24" ht="12.75" hidden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  <c r="R46" s="14"/>
      <c r="S46" s="14"/>
      <c r="T46" s="14"/>
      <c r="U46" s="14"/>
      <c r="V46" s="14"/>
      <c r="W46" s="14"/>
      <c r="X46" s="14"/>
    </row>
    <row r="47" spans="3:20" ht="12.75">
      <c r="C47" s="63" t="s">
        <v>43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3:22" ht="12.75">
      <c r="C48" s="1" t="s">
        <v>26</v>
      </c>
      <c r="K48" s="2" t="s">
        <v>0</v>
      </c>
      <c r="L48" s="2"/>
      <c r="N48" s="2"/>
      <c r="O48" s="2" t="s">
        <v>1</v>
      </c>
      <c r="S48" s="2"/>
      <c r="T48" s="2" t="s">
        <v>38</v>
      </c>
      <c r="U48" s="2"/>
      <c r="V48" s="2"/>
    </row>
    <row r="49" spans="3:20" ht="18" customHeight="1">
      <c r="C49" s="17" t="s">
        <v>27</v>
      </c>
      <c r="D49" s="18"/>
      <c r="E49" s="18"/>
      <c r="F49" s="18"/>
      <c r="G49" s="18"/>
      <c r="H49" s="18"/>
      <c r="I49" s="18"/>
      <c r="J49" s="18"/>
      <c r="K49" s="17" t="s">
        <v>37</v>
      </c>
      <c r="L49" s="17"/>
      <c r="M49" s="18"/>
      <c r="N49" s="18"/>
      <c r="O49" s="18"/>
      <c r="P49" s="18"/>
      <c r="Q49" s="18"/>
      <c r="R49" s="18"/>
      <c r="S49" s="63" t="s">
        <v>42</v>
      </c>
      <c r="T49" s="63"/>
    </row>
    <row r="50" spans="3:22" ht="12.75">
      <c r="C50" s="1" t="s">
        <v>28</v>
      </c>
      <c r="K50" s="2" t="s">
        <v>0</v>
      </c>
      <c r="L50" s="2"/>
      <c r="N50" s="2"/>
      <c r="O50" s="2" t="s">
        <v>1</v>
      </c>
      <c r="S50" s="2"/>
      <c r="T50" s="2" t="s">
        <v>38</v>
      </c>
      <c r="U50" s="2"/>
      <c r="V50" s="2"/>
    </row>
    <row r="52" spans="3:25" ht="12.7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</sheetData>
  <sheetProtection/>
  <mergeCells count="34">
    <mergeCell ref="S49:T49"/>
    <mergeCell ref="C45:X45"/>
    <mergeCell ref="B44:X44"/>
    <mergeCell ref="U9:U12"/>
    <mergeCell ref="V9:V12"/>
    <mergeCell ref="X9:X12"/>
    <mergeCell ref="B9:B12"/>
    <mergeCell ref="I10:I12"/>
    <mergeCell ref="H10:H12"/>
    <mergeCell ref="C47:T47"/>
    <mergeCell ref="W2:Y2"/>
    <mergeCell ref="B7:Y7"/>
    <mergeCell ref="B8:Y8"/>
    <mergeCell ref="D10:D12"/>
    <mergeCell ref="C10:C12"/>
    <mergeCell ref="M10:M12"/>
    <mergeCell ref="J10:J12"/>
    <mergeCell ref="C9:N9"/>
    <mergeCell ref="S10:S12"/>
    <mergeCell ref="C6:AA6"/>
    <mergeCell ref="E10:E12"/>
    <mergeCell ref="L10:L12"/>
    <mergeCell ref="P10:P12"/>
    <mergeCell ref="N10:N12"/>
    <mergeCell ref="Q10:Q12"/>
    <mergeCell ref="G10:G12"/>
    <mergeCell ref="T10:T12"/>
    <mergeCell ref="F10:F12"/>
    <mergeCell ref="K10:K12"/>
    <mergeCell ref="O10:O12"/>
    <mergeCell ref="Y9:Y12"/>
    <mergeCell ref="O9:T9"/>
    <mergeCell ref="R10:R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4"/>
  <sheetViews>
    <sheetView tabSelected="1" zoomScalePageLayoutView="0" workbookViewId="0" topLeftCell="A22">
      <selection activeCell="K45" sqref="K45"/>
    </sheetView>
  </sheetViews>
  <sheetFormatPr defaultColWidth="9.00390625" defaultRowHeight="12.75"/>
  <cols>
    <col min="1" max="1" width="3.625" style="73" customWidth="1"/>
    <col min="2" max="2" width="11.75390625" style="73" customWidth="1"/>
    <col min="3" max="8" width="15.375" style="73" customWidth="1"/>
    <col min="9" max="10" width="19.00390625" style="73" customWidth="1"/>
    <col min="11" max="11" width="10.00390625" style="73" customWidth="1"/>
    <col min="12" max="16384" width="9.125" style="73" customWidth="1"/>
  </cols>
  <sheetData>
    <row r="1" spans="2:8" ht="12.75">
      <c r="B1" s="74" t="s">
        <v>3</v>
      </c>
      <c r="C1" s="74"/>
      <c r="D1" s="74"/>
      <c r="E1" s="74"/>
      <c r="F1" s="74"/>
      <c r="G1" s="74"/>
      <c r="H1" s="74"/>
    </row>
    <row r="2" spans="2:8" ht="12.75">
      <c r="B2" s="74" t="s">
        <v>45</v>
      </c>
      <c r="C2" s="74"/>
      <c r="D2" s="74"/>
      <c r="E2" s="74"/>
      <c r="F2" s="74"/>
      <c r="G2" s="74"/>
      <c r="H2" s="74"/>
    </row>
    <row r="3" spans="2:11" ht="12.75">
      <c r="B3" s="75" t="s">
        <v>46</v>
      </c>
      <c r="C3" s="75"/>
      <c r="D3" s="75"/>
      <c r="E3" s="75"/>
      <c r="F3" s="74"/>
      <c r="G3" s="74"/>
      <c r="H3" s="74"/>
      <c r="I3" s="4"/>
      <c r="J3" s="4"/>
      <c r="K3" s="4"/>
    </row>
    <row r="4" spans="2:11" ht="12.75">
      <c r="B4" s="74"/>
      <c r="C4" s="74"/>
      <c r="D4" s="74"/>
      <c r="E4" s="74"/>
      <c r="F4" s="74"/>
      <c r="G4" s="74"/>
      <c r="H4" s="74"/>
      <c r="I4" s="4"/>
      <c r="J4" s="4"/>
      <c r="K4" s="4"/>
    </row>
    <row r="5" spans="3:11" ht="15">
      <c r="C5" s="76" t="s">
        <v>47</v>
      </c>
      <c r="D5" s="76"/>
      <c r="E5" s="76"/>
      <c r="F5" s="76"/>
      <c r="G5" s="76"/>
      <c r="H5" s="76"/>
      <c r="I5" s="76"/>
      <c r="J5" s="76"/>
      <c r="K5" s="77"/>
    </row>
    <row r="6" spans="2:11" ht="18" customHeight="1">
      <c r="B6" s="78" t="s">
        <v>48</v>
      </c>
      <c r="C6" s="78"/>
      <c r="D6" s="78"/>
      <c r="E6" s="78"/>
      <c r="F6" s="78"/>
      <c r="G6" s="78"/>
      <c r="H6" s="78"/>
      <c r="I6" s="78"/>
      <c r="J6" s="78"/>
      <c r="K6" s="79"/>
    </row>
    <row r="7" spans="2:11" ht="18" customHeight="1">
      <c r="B7" s="78"/>
      <c r="C7" s="78"/>
      <c r="D7" s="78"/>
      <c r="E7" s="78"/>
      <c r="F7" s="78"/>
      <c r="G7" s="78"/>
      <c r="H7" s="78"/>
      <c r="I7" s="78"/>
      <c r="J7" s="78"/>
      <c r="K7" s="80"/>
    </row>
    <row r="8" spans="2:11" ht="18" customHeight="1">
      <c r="B8" s="78"/>
      <c r="C8" s="78"/>
      <c r="D8" s="78"/>
      <c r="E8" s="78"/>
      <c r="F8" s="78"/>
      <c r="G8" s="78"/>
      <c r="H8" s="78"/>
      <c r="I8" s="78"/>
      <c r="J8" s="78"/>
      <c r="K8" s="80"/>
    </row>
    <row r="9" spans="2:11" ht="18" customHeight="1">
      <c r="B9" s="78"/>
      <c r="C9" s="78"/>
      <c r="D9" s="78"/>
      <c r="E9" s="78"/>
      <c r="F9" s="78"/>
      <c r="G9" s="78"/>
      <c r="H9" s="78"/>
      <c r="I9" s="78"/>
      <c r="J9" s="78"/>
      <c r="K9" s="81"/>
    </row>
    <row r="10" spans="2:11" ht="24" customHeight="1" thickBot="1">
      <c r="B10" s="82" t="s">
        <v>64</v>
      </c>
      <c r="C10" s="82"/>
      <c r="D10" s="82"/>
      <c r="E10" s="82"/>
      <c r="F10" s="82"/>
      <c r="G10" s="82"/>
      <c r="H10" s="82"/>
      <c r="I10" s="82"/>
      <c r="J10" s="82"/>
      <c r="K10" s="82"/>
    </row>
    <row r="11" spans="2:11" ht="30" customHeight="1">
      <c r="B11" s="83" t="s">
        <v>8</v>
      </c>
      <c r="C11" s="84" t="s">
        <v>49</v>
      </c>
      <c r="D11" s="84"/>
      <c r="E11" s="84"/>
      <c r="F11" s="84"/>
      <c r="G11" s="84"/>
      <c r="H11" s="84"/>
      <c r="I11" s="85" t="s">
        <v>50</v>
      </c>
      <c r="J11" s="86" t="s">
        <v>51</v>
      </c>
      <c r="K11" s="87"/>
    </row>
    <row r="12" spans="2:11" ht="48.75" customHeight="1">
      <c r="B12" s="88"/>
      <c r="C12" s="89" t="s">
        <v>52</v>
      </c>
      <c r="D12" s="89" t="s">
        <v>53</v>
      </c>
      <c r="E12" s="89" t="s">
        <v>54</v>
      </c>
      <c r="F12" s="89" t="s">
        <v>55</v>
      </c>
      <c r="G12" s="89" t="s">
        <v>56</v>
      </c>
      <c r="H12" s="89" t="s">
        <v>57</v>
      </c>
      <c r="I12" s="90"/>
      <c r="J12" s="91"/>
      <c r="K12" s="87"/>
    </row>
    <row r="13" spans="2:11" ht="15.75" customHeight="1">
      <c r="B13" s="88"/>
      <c r="C13" s="89"/>
      <c r="D13" s="89"/>
      <c r="E13" s="89"/>
      <c r="F13" s="89"/>
      <c r="G13" s="89"/>
      <c r="H13" s="89"/>
      <c r="I13" s="90"/>
      <c r="J13" s="91"/>
      <c r="K13" s="87"/>
    </row>
    <row r="14" spans="2:11" ht="30" customHeight="1" thickBot="1">
      <c r="B14" s="92"/>
      <c r="C14" s="93"/>
      <c r="D14" s="93"/>
      <c r="E14" s="93"/>
      <c r="F14" s="93"/>
      <c r="G14" s="93"/>
      <c r="H14" s="93"/>
      <c r="I14" s="94"/>
      <c r="J14" s="95"/>
      <c r="K14" s="87"/>
    </row>
    <row r="15" spans="2:11" ht="16.5" customHeight="1">
      <c r="B15" s="96">
        <v>1</v>
      </c>
      <c r="C15" s="97">
        <v>305909.9</v>
      </c>
      <c r="D15" s="97">
        <v>1784.04</v>
      </c>
      <c r="E15" s="97">
        <v>515.98</v>
      </c>
      <c r="F15" s="97">
        <v>1018.65</v>
      </c>
      <c r="G15" s="97">
        <v>53619.36</v>
      </c>
      <c r="H15" s="97">
        <v>6848.2</v>
      </c>
      <c r="I15" s="98">
        <f aca="true" t="shared" si="0" ref="I15:I45">SUM(C15:H15)</f>
        <v>369696.13</v>
      </c>
      <c r="J15" s="99">
        <f>Лист1!P13</f>
        <v>34.63</v>
      </c>
      <c r="K15" s="100"/>
    </row>
    <row r="16" spans="2:11" ht="16.5" customHeight="1">
      <c r="B16" s="101">
        <v>2</v>
      </c>
      <c r="C16" s="102">
        <v>303750.12</v>
      </c>
      <c r="D16" s="102">
        <v>1783.62</v>
      </c>
      <c r="E16" s="102">
        <v>472.19</v>
      </c>
      <c r="F16" s="102">
        <v>1036.44</v>
      </c>
      <c r="G16" s="102">
        <v>52060.72</v>
      </c>
      <c r="H16" s="102">
        <v>7173.37</v>
      </c>
      <c r="I16" s="103">
        <f t="shared" si="0"/>
        <v>366276.45999999996</v>
      </c>
      <c r="J16" s="99">
        <v>34.63</v>
      </c>
      <c r="K16" s="100"/>
    </row>
    <row r="17" spans="2:11" ht="16.5" customHeight="1">
      <c r="B17" s="101">
        <v>3</v>
      </c>
      <c r="C17" s="102">
        <v>306905.96</v>
      </c>
      <c r="D17" s="102">
        <v>1864.64</v>
      </c>
      <c r="E17" s="102">
        <v>525.2</v>
      </c>
      <c r="F17" s="102">
        <v>1084.7</v>
      </c>
      <c r="G17" s="102">
        <v>53019.3</v>
      </c>
      <c r="H17" s="102">
        <v>7003.91</v>
      </c>
      <c r="I17" s="103">
        <f t="shared" si="0"/>
        <v>370403.71</v>
      </c>
      <c r="J17" s="99">
        <v>34.63</v>
      </c>
      <c r="K17" s="100"/>
    </row>
    <row r="18" spans="2:11" ht="16.5" customHeight="1">
      <c r="B18" s="101">
        <v>4</v>
      </c>
      <c r="C18" s="102">
        <v>308209.97</v>
      </c>
      <c r="D18" s="102">
        <v>1827.52</v>
      </c>
      <c r="E18" s="102">
        <v>513.5</v>
      </c>
      <c r="F18" s="102">
        <v>1044.41</v>
      </c>
      <c r="G18" s="102">
        <v>36585.48</v>
      </c>
      <c r="H18" s="102">
        <v>6793.54</v>
      </c>
      <c r="I18" s="103">
        <f t="shared" si="0"/>
        <v>354974.4199999999</v>
      </c>
      <c r="J18" s="99">
        <v>34.63</v>
      </c>
      <c r="K18" s="100"/>
    </row>
    <row r="19" spans="2:11" ht="16.5" customHeight="1">
      <c r="B19" s="101">
        <v>5</v>
      </c>
      <c r="C19" s="102">
        <v>230791.56</v>
      </c>
      <c r="D19" s="102">
        <v>1790.83</v>
      </c>
      <c r="E19" s="102">
        <v>435.01</v>
      </c>
      <c r="F19" s="102">
        <v>955.65</v>
      </c>
      <c r="G19" s="102">
        <v>14327.12</v>
      </c>
      <c r="H19" s="102">
        <v>6647.46</v>
      </c>
      <c r="I19" s="103">
        <f t="shared" si="0"/>
        <v>254947.62999999998</v>
      </c>
      <c r="J19" s="99">
        <f>Лист1!P17</f>
        <v>34.75</v>
      </c>
      <c r="K19" s="100"/>
    </row>
    <row r="20" spans="2:11" ht="16.5" customHeight="1">
      <c r="B20" s="101">
        <v>6</v>
      </c>
      <c r="C20" s="102">
        <v>279060.95</v>
      </c>
      <c r="D20" s="102">
        <v>1789.7</v>
      </c>
      <c r="E20" s="102">
        <v>425.76</v>
      </c>
      <c r="F20" s="102">
        <v>965.74</v>
      </c>
      <c r="G20" s="102">
        <v>12393.86</v>
      </c>
      <c r="H20" s="102">
        <v>6351.97</v>
      </c>
      <c r="I20" s="103">
        <f t="shared" si="0"/>
        <v>300987.98</v>
      </c>
      <c r="J20" s="99">
        <v>34.75</v>
      </c>
      <c r="K20" s="100"/>
    </row>
    <row r="21" spans="2:11" ht="16.5" customHeight="1">
      <c r="B21" s="101">
        <v>7</v>
      </c>
      <c r="C21" s="102">
        <v>316903.76</v>
      </c>
      <c r="D21" s="102">
        <v>1840.26</v>
      </c>
      <c r="E21" s="102">
        <v>491.43</v>
      </c>
      <c r="F21" s="102">
        <v>912.27</v>
      </c>
      <c r="G21" s="102">
        <v>13730.48</v>
      </c>
      <c r="H21" s="102">
        <v>6965.81</v>
      </c>
      <c r="I21" s="103">
        <f t="shared" si="0"/>
        <v>340844.01</v>
      </c>
      <c r="J21" s="99">
        <f>Лист1!P19</f>
        <v>34.76</v>
      </c>
      <c r="K21" s="100"/>
    </row>
    <row r="22" spans="2:11" ht="16.5" customHeight="1">
      <c r="B22" s="101">
        <v>8</v>
      </c>
      <c r="C22" s="102">
        <v>326113.49</v>
      </c>
      <c r="D22" s="102">
        <v>1792.53</v>
      </c>
      <c r="E22" s="102">
        <v>439.86</v>
      </c>
      <c r="F22" s="102">
        <v>929.63</v>
      </c>
      <c r="G22" s="102">
        <v>32339.29</v>
      </c>
      <c r="H22" s="102">
        <v>6972.75</v>
      </c>
      <c r="I22" s="103">
        <f t="shared" si="0"/>
        <v>368587.55</v>
      </c>
      <c r="J22" s="99">
        <f>Лист1!P20</f>
        <v>34.73</v>
      </c>
      <c r="K22" s="100"/>
    </row>
    <row r="23" spans="2:11" ht="16.5" customHeight="1">
      <c r="B23" s="101">
        <v>9</v>
      </c>
      <c r="C23" s="102">
        <v>465672.82</v>
      </c>
      <c r="D23" s="102">
        <v>1793.32</v>
      </c>
      <c r="E23" s="102">
        <v>473.13</v>
      </c>
      <c r="F23" s="102">
        <v>1017.99</v>
      </c>
      <c r="G23" s="102">
        <v>39909.48</v>
      </c>
      <c r="H23" s="102">
        <v>7006.59</v>
      </c>
      <c r="I23" s="103">
        <f t="shared" si="0"/>
        <v>515873.33</v>
      </c>
      <c r="J23" s="99">
        <v>34.73</v>
      </c>
      <c r="K23" s="100"/>
    </row>
    <row r="24" spans="2:11" ht="16.5" customHeight="1">
      <c r="B24" s="101">
        <v>10</v>
      </c>
      <c r="C24" s="102">
        <v>510121.91</v>
      </c>
      <c r="D24" s="102">
        <v>1871.3</v>
      </c>
      <c r="E24" s="102">
        <v>500.94</v>
      </c>
      <c r="F24" s="102">
        <v>1081.22</v>
      </c>
      <c r="G24" s="102">
        <v>45408.4</v>
      </c>
      <c r="H24" s="102">
        <v>7648.83</v>
      </c>
      <c r="I24" s="103">
        <f t="shared" si="0"/>
        <v>566632.5999999999</v>
      </c>
      <c r="J24" s="99">
        <v>34.73</v>
      </c>
      <c r="K24" s="100"/>
    </row>
    <row r="25" spans="2:11" ht="16.5" customHeight="1">
      <c r="B25" s="101">
        <v>11</v>
      </c>
      <c r="C25" s="102">
        <v>512587.54</v>
      </c>
      <c r="D25" s="102">
        <v>1827.8</v>
      </c>
      <c r="E25" s="102">
        <v>461.93</v>
      </c>
      <c r="F25" s="102">
        <v>987.73</v>
      </c>
      <c r="G25" s="102">
        <v>51333.5</v>
      </c>
      <c r="H25" s="102">
        <v>6911.83</v>
      </c>
      <c r="I25" s="103">
        <f t="shared" si="0"/>
        <v>574110.33</v>
      </c>
      <c r="J25" s="99">
        <v>34.73</v>
      </c>
      <c r="K25" s="100"/>
    </row>
    <row r="26" spans="2:11" ht="16.5" customHeight="1">
      <c r="B26" s="101">
        <v>12</v>
      </c>
      <c r="C26" s="102">
        <v>367937.5</v>
      </c>
      <c r="D26" s="102">
        <v>1789.21</v>
      </c>
      <c r="E26" s="102">
        <v>1385.36</v>
      </c>
      <c r="F26" s="102">
        <v>939.36</v>
      </c>
      <c r="G26" s="102">
        <v>71027.67</v>
      </c>
      <c r="H26" s="102">
        <v>7059.63</v>
      </c>
      <c r="I26" s="103">
        <f t="shared" si="0"/>
        <v>450138.73</v>
      </c>
      <c r="J26" s="99">
        <f>Лист1!P24</f>
        <v>34.55</v>
      </c>
      <c r="K26" s="100"/>
    </row>
    <row r="27" spans="2:11" ht="16.5" customHeight="1">
      <c r="B27" s="101">
        <v>13</v>
      </c>
      <c r="C27" s="102">
        <v>517456.84</v>
      </c>
      <c r="D27" s="102">
        <v>1739.3</v>
      </c>
      <c r="E27" s="102">
        <v>501.1</v>
      </c>
      <c r="F27" s="102">
        <v>901.41</v>
      </c>
      <c r="G27" s="102">
        <v>77508.69</v>
      </c>
      <c r="H27" s="102">
        <v>6533.42</v>
      </c>
      <c r="I27" s="103">
        <f t="shared" si="0"/>
        <v>604640.76</v>
      </c>
      <c r="J27" s="99">
        <v>34.55</v>
      </c>
      <c r="K27" s="100"/>
    </row>
    <row r="28" spans="2:11" ht="16.5" customHeight="1">
      <c r="B28" s="101">
        <v>14</v>
      </c>
      <c r="C28" s="102">
        <v>508684.35</v>
      </c>
      <c r="D28" s="102">
        <v>1864.08</v>
      </c>
      <c r="E28" s="102">
        <v>486.55</v>
      </c>
      <c r="F28" s="102">
        <v>969.55</v>
      </c>
      <c r="G28" s="102">
        <v>69677.02</v>
      </c>
      <c r="H28" s="102">
        <v>7244.35</v>
      </c>
      <c r="I28" s="103">
        <f t="shared" si="0"/>
        <v>588925.8999999999</v>
      </c>
      <c r="J28" s="99">
        <f>Лист1!P26</f>
        <v>34.37</v>
      </c>
      <c r="K28" s="100"/>
    </row>
    <row r="29" spans="2:11" ht="16.5" customHeight="1">
      <c r="B29" s="101">
        <v>15</v>
      </c>
      <c r="C29" s="102">
        <v>471055.19</v>
      </c>
      <c r="D29" s="102">
        <v>1960.06</v>
      </c>
      <c r="E29" s="102">
        <v>499.73</v>
      </c>
      <c r="F29" s="102">
        <v>1097.24</v>
      </c>
      <c r="G29" s="102">
        <v>82916.94</v>
      </c>
      <c r="H29" s="102">
        <v>7271.63</v>
      </c>
      <c r="I29" s="103">
        <f t="shared" si="0"/>
        <v>564800.7899999999</v>
      </c>
      <c r="J29" s="99">
        <f>Лист1!P27</f>
        <v>34.35</v>
      </c>
      <c r="K29" s="100"/>
    </row>
    <row r="30" spans="2:11" ht="16.5" customHeight="1">
      <c r="B30" s="104">
        <v>16</v>
      </c>
      <c r="C30" s="102">
        <v>517427.4</v>
      </c>
      <c r="D30" s="102">
        <v>1857.2</v>
      </c>
      <c r="E30" s="102">
        <v>475.25</v>
      </c>
      <c r="F30" s="102">
        <v>1102.2</v>
      </c>
      <c r="G30" s="102">
        <v>63309.57</v>
      </c>
      <c r="H30" s="102">
        <v>7372.79</v>
      </c>
      <c r="I30" s="103">
        <f t="shared" si="0"/>
        <v>591544.41</v>
      </c>
      <c r="J30" s="99">
        <v>34.35</v>
      </c>
      <c r="K30" s="100"/>
    </row>
    <row r="31" spans="2:11" ht="16.5" customHeight="1">
      <c r="B31" s="104">
        <v>17</v>
      </c>
      <c r="C31" s="102">
        <v>519051.35</v>
      </c>
      <c r="D31" s="102">
        <v>1955.08</v>
      </c>
      <c r="E31" s="102">
        <v>561.56</v>
      </c>
      <c r="F31" s="102">
        <v>1261.23</v>
      </c>
      <c r="G31" s="102">
        <v>76778.53</v>
      </c>
      <c r="H31" s="102">
        <v>7825.88</v>
      </c>
      <c r="I31" s="103">
        <f t="shared" si="0"/>
        <v>607433.63</v>
      </c>
      <c r="J31" s="99">
        <v>34.35</v>
      </c>
      <c r="K31" s="100"/>
    </row>
    <row r="32" spans="2:11" ht="16.5" customHeight="1">
      <c r="B32" s="104">
        <v>18</v>
      </c>
      <c r="C32" s="102">
        <v>426756.16</v>
      </c>
      <c r="D32" s="102">
        <v>2097.21</v>
      </c>
      <c r="E32" s="102">
        <v>579.17</v>
      </c>
      <c r="F32" s="102">
        <v>1251.48</v>
      </c>
      <c r="G32" s="102">
        <v>22149.82</v>
      </c>
      <c r="H32" s="102">
        <v>7773.83</v>
      </c>
      <c r="I32" s="103">
        <f t="shared" si="0"/>
        <v>460607.67</v>
      </c>
      <c r="J32" s="99">
        <v>34.35</v>
      </c>
      <c r="K32" s="100"/>
    </row>
    <row r="33" spans="2:11" ht="16.5" customHeight="1">
      <c r="B33" s="104">
        <v>19</v>
      </c>
      <c r="C33" s="102">
        <v>306861.35</v>
      </c>
      <c r="D33" s="102">
        <v>2077.12</v>
      </c>
      <c r="E33" s="102">
        <v>1277.57</v>
      </c>
      <c r="F33" s="102">
        <v>1129.8</v>
      </c>
      <c r="G33" s="102">
        <v>15787.27</v>
      </c>
      <c r="H33" s="102">
        <v>7930.53</v>
      </c>
      <c r="I33" s="103">
        <f t="shared" si="0"/>
        <v>335063.64</v>
      </c>
      <c r="J33" s="99">
        <f>Лист1!P31</f>
        <v>34.49</v>
      </c>
      <c r="K33" s="100"/>
    </row>
    <row r="34" spans="2:11" ht="16.5" customHeight="1">
      <c r="B34" s="104">
        <v>20</v>
      </c>
      <c r="C34" s="102">
        <v>363924.1</v>
      </c>
      <c r="D34" s="102">
        <v>2521.15</v>
      </c>
      <c r="E34" s="102">
        <v>813.64</v>
      </c>
      <c r="F34" s="102">
        <v>1616.74</v>
      </c>
      <c r="G34" s="102">
        <v>73696.3</v>
      </c>
      <c r="H34" s="102">
        <v>11182.3</v>
      </c>
      <c r="I34" s="103">
        <f t="shared" si="0"/>
        <v>453754.23</v>
      </c>
      <c r="J34" s="99">
        <v>34.49</v>
      </c>
      <c r="K34" s="100"/>
    </row>
    <row r="35" spans="2:11" ht="16.5" customHeight="1">
      <c r="B35" s="104">
        <v>21</v>
      </c>
      <c r="C35" s="102">
        <v>419583.13</v>
      </c>
      <c r="D35" s="102">
        <v>2757.63</v>
      </c>
      <c r="E35" s="102">
        <v>1324.35</v>
      </c>
      <c r="F35" s="102">
        <v>2247.19</v>
      </c>
      <c r="G35" s="102">
        <v>131483.5</v>
      </c>
      <c r="H35" s="102">
        <v>11541.01</v>
      </c>
      <c r="I35" s="103">
        <f t="shared" si="0"/>
        <v>568936.81</v>
      </c>
      <c r="J35" s="99">
        <f>Лист1!P33</f>
        <v>34.51</v>
      </c>
      <c r="K35" s="100"/>
    </row>
    <row r="36" spans="2:11" ht="16.5" customHeight="1">
      <c r="B36" s="104">
        <v>22</v>
      </c>
      <c r="C36" s="102">
        <v>356703.59</v>
      </c>
      <c r="D36" s="102">
        <v>2776.82</v>
      </c>
      <c r="E36" s="102">
        <v>884.54</v>
      </c>
      <c r="F36" s="102">
        <v>1710.81</v>
      </c>
      <c r="G36" s="102">
        <v>99556.7</v>
      </c>
      <c r="H36" s="102">
        <v>12550</v>
      </c>
      <c r="I36" s="103">
        <f t="shared" si="0"/>
        <v>474182.46</v>
      </c>
      <c r="J36" s="99">
        <f>Лист1!P34</f>
        <v>34.54</v>
      </c>
      <c r="K36" s="100"/>
    </row>
    <row r="37" spans="2:11" ht="16.5" customHeight="1">
      <c r="B37" s="104">
        <v>23</v>
      </c>
      <c r="C37" s="102">
        <v>410898.76</v>
      </c>
      <c r="D37" s="102">
        <v>2840.98</v>
      </c>
      <c r="E37" s="102">
        <v>1063.84</v>
      </c>
      <c r="F37" s="102">
        <v>1914.79</v>
      </c>
      <c r="G37" s="102">
        <v>14831.71</v>
      </c>
      <c r="H37" s="102">
        <v>13443.61</v>
      </c>
      <c r="I37" s="103">
        <f t="shared" si="0"/>
        <v>444993.69</v>
      </c>
      <c r="J37" s="99">
        <v>34.54</v>
      </c>
      <c r="K37" s="100"/>
    </row>
    <row r="38" spans="2:11" ht="16.5" customHeight="1">
      <c r="B38" s="104">
        <v>24</v>
      </c>
      <c r="C38" s="102">
        <v>417822.14</v>
      </c>
      <c r="D38" s="102">
        <v>2813.13</v>
      </c>
      <c r="E38" s="102">
        <v>947.6</v>
      </c>
      <c r="F38" s="102">
        <v>2124.61</v>
      </c>
      <c r="G38" s="102">
        <v>20394.16</v>
      </c>
      <c r="H38" s="102">
        <v>13682.2</v>
      </c>
      <c r="I38" s="103">
        <f t="shared" si="0"/>
        <v>457783.83999999997</v>
      </c>
      <c r="J38" s="99">
        <v>34.54</v>
      </c>
      <c r="K38" s="100"/>
    </row>
    <row r="39" spans="2:11" ht="16.5" customHeight="1">
      <c r="B39" s="104">
        <v>25</v>
      </c>
      <c r="C39" s="102">
        <v>418742.51</v>
      </c>
      <c r="D39" s="102">
        <v>2700.12</v>
      </c>
      <c r="E39" s="102">
        <v>927.89</v>
      </c>
      <c r="F39" s="102">
        <v>2060.79</v>
      </c>
      <c r="G39" s="102">
        <v>19196.05</v>
      </c>
      <c r="H39" s="102">
        <v>13640.97</v>
      </c>
      <c r="I39" s="103">
        <f t="shared" si="0"/>
        <v>457268.32999999996</v>
      </c>
      <c r="J39" s="99">
        <v>34.54</v>
      </c>
      <c r="K39" s="100"/>
    </row>
    <row r="40" spans="2:11" ht="16.5" customHeight="1">
      <c r="B40" s="104">
        <v>26</v>
      </c>
      <c r="C40" s="102">
        <v>369817.16</v>
      </c>
      <c r="D40" s="102">
        <v>3055.25</v>
      </c>
      <c r="E40" s="102">
        <v>2568.98</v>
      </c>
      <c r="F40" s="102">
        <v>2254.65</v>
      </c>
      <c r="G40" s="102">
        <v>22969.57</v>
      </c>
      <c r="H40" s="102">
        <v>15517.44</v>
      </c>
      <c r="I40" s="103">
        <f t="shared" si="0"/>
        <v>416183.05</v>
      </c>
      <c r="J40" s="99">
        <v>34.54</v>
      </c>
      <c r="K40" s="100"/>
    </row>
    <row r="41" spans="2:11" ht="16.5" customHeight="1">
      <c r="B41" s="104">
        <v>27</v>
      </c>
      <c r="C41" s="102">
        <v>231420.47</v>
      </c>
      <c r="D41" s="102">
        <v>3046.49</v>
      </c>
      <c r="E41" s="102">
        <v>2297.88</v>
      </c>
      <c r="F41" s="102">
        <v>2116.67</v>
      </c>
      <c r="G41" s="102">
        <v>22519.24</v>
      </c>
      <c r="H41" s="102">
        <v>13880.07</v>
      </c>
      <c r="I41" s="103">
        <f t="shared" si="0"/>
        <v>275280.82</v>
      </c>
      <c r="J41" s="99">
        <v>34.54</v>
      </c>
      <c r="K41" s="100"/>
    </row>
    <row r="42" spans="2:11" ht="16.5" customHeight="1">
      <c r="B42" s="104">
        <v>28</v>
      </c>
      <c r="C42" s="102">
        <v>218383.36</v>
      </c>
      <c r="D42" s="102">
        <v>2883.52</v>
      </c>
      <c r="E42" s="102">
        <v>1477.32</v>
      </c>
      <c r="F42" s="102">
        <v>2064.29</v>
      </c>
      <c r="G42" s="102">
        <v>21903.7</v>
      </c>
      <c r="H42" s="102">
        <v>14242.3</v>
      </c>
      <c r="I42" s="103">
        <f t="shared" si="0"/>
        <v>260954.49</v>
      </c>
      <c r="J42" s="99">
        <f>Лист1!P40</f>
        <v>34.52</v>
      </c>
      <c r="K42" s="100"/>
    </row>
    <row r="43" spans="2:11" ht="16.5" customHeight="1">
      <c r="B43" s="104">
        <v>29</v>
      </c>
      <c r="C43" s="102">
        <v>250676.08</v>
      </c>
      <c r="D43" s="102">
        <v>3119.92</v>
      </c>
      <c r="E43" s="102">
        <v>1115.87</v>
      </c>
      <c r="F43" s="102">
        <v>2357.09</v>
      </c>
      <c r="G43" s="102">
        <v>23364.13</v>
      </c>
      <c r="H43" s="102">
        <v>16429.88</v>
      </c>
      <c r="I43" s="103">
        <f t="shared" si="0"/>
        <v>297062.97</v>
      </c>
      <c r="J43" s="99">
        <v>34.52</v>
      </c>
      <c r="K43" s="100"/>
    </row>
    <row r="44" spans="2:11" ht="16.5" customHeight="1">
      <c r="B44" s="104">
        <v>30</v>
      </c>
      <c r="C44" s="102">
        <v>373976.14</v>
      </c>
      <c r="D44" s="102">
        <v>2707.27</v>
      </c>
      <c r="E44" s="102">
        <v>1169.63</v>
      </c>
      <c r="F44" s="102">
        <v>1792.76</v>
      </c>
      <c r="G44" s="102">
        <v>19930.32</v>
      </c>
      <c r="H44" s="102">
        <v>13418.71</v>
      </c>
      <c r="I44" s="103">
        <f t="shared" si="0"/>
        <v>412994.8300000001</v>
      </c>
      <c r="J44" s="99">
        <v>34.52</v>
      </c>
      <c r="K44" s="100"/>
    </row>
    <row r="45" spans="2:11" ht="16.5" customHeight="1">
      <c r="B45" s="104"/>
      <c r="C45" s="102"/>
      <c r="D45" s="102"/>
      <c r="E45" s="102"/>
      <c r="F45" s="102"/>
      <c r="G45" s="102"/>
      <c r="H45" s="102"/>
      <c r="I45" s="103"/>
      <c r="J45" s="99"/>
      <c r="K45" s="100"/>
    </row>
    <row r="46" spans="2:11" ht="28.5" customHeight="1" thickBot="1">
      <c r="B46" s="105" t="s">
        <v>50</v>
      </c>
      <c r="C46" s="106">
        <f aca="true" t="shared" si="1" ref="C46:I46">SUM(C15:C45)</f>
        <v>11333205.56</v>
      </c>
      <c r="D46" s="106">
        <f t="shared" si="1"/>
        <v>66527.1</v>
      </c>
      <c r="E46" s="106">
        <f t="shared" si="1"/>
        <v>25612.760000000002</v>
      </c>
      <c r="F46" s="106">
        <f t="shared" si="1"/>
        <v>41947.090000000004</v>
      </c>
      <c r="G46" s="106">
        <f t="shared" si="1"/>
        <v>1353727.88</v>
      </c>
      <c r="H46" s="106">
        <f t="shared" si="1"/>
        <v>284864.81000000006</v>
      </c>
      <c r="I46" s="107">
        <f t="shared" si="1"/>
        <v>13105885.200000003</v>
      </c>
      <c r="J46" s="108">
        <f>SUMPRODUCT(J15:J45,I15:I45)/SUM(I15:I45)</f>
        <v>34.54914933714664</v>
      </c>
      <c r="K46" s="109"/>
    </row>
    <row r="47" spans="2:11" ht="14.25" customHeight="1" hidden="1">
      <c r="B47" s="110">
        <v>31</v>
      </c>
      <c r="C47" s="111"/>
      <c r="D47" s="112"/>
      <c r="E47" s="112"/>
      <c r="F47" s="112"/>
      <c r="G47" s="112"/>
      <c r="H47" s="112"/>
      <c r="I47" s="112"/>
      <c r="J47" s="112"/>
      <c r="K47" s="113"/>
    </row>
    <row r="48" spans="3:11" ht="12.75">
      <c r="C48" s="114"/>
      <c r="D48" s="114"/>
      <c r="E48" s="114"/>
      <c r="F48" s="114"/>
      <c r="G48" s="114"/>
      <c r="H48" s="114"/>
      <c r="I48" s="114"/>
      <c r="J48" s="114"/>
      <c r="K48" s="115"/>
    </row>
    <row r="49" spans="2:12" ht="15">
      <c r="B49" s="116" t="s">
        <v>58</v>
      </c>
      <c r="C49" s="116"/>
      <c r="D49" s="116"/>
      <c r="E49" s="117"/>
      <c r="F49" s="118"/>
      <c r="G49" s="119"/>
      <c r="H49" s="120" t="s">
        <v>59</v>
      </c>
      <c r="I49" s="120"/>
      <c r="J49" s="118"/>
      <c r="K49" s="121"/>
      <c r="L49" s="121"/>
    </row>
    <row r="50" spans="2:12" ht="12.75">
      <c r="B50" s="122" t="s">
        <v>60</v>
      </c>
      <c r="C50" s="122"/>
      <c r="D50" s="122"/>
      <c r="E50" s="123"/>
      <c r="G50" s="124" t="s">
        <v>1</v>
      </c>
      <c r="H50" s="125"/>
      <c r="I50" s="125"/>
      <c r="K50" s="126"/>
      <c r="L50" s="126"/>
    </row>
    <row r="51" spans="2:12" ht="15">
      <c r="B51" s="116" t="s">
        <v>61</v>
      </c>
      <c r="C51" s="116"/>
      <c r="D51" s="116"/>
      <c r="E51" s="117"/>
      <c r="F51" s="118"/>
      <c r="G51" s="119"/>
      <c r="H51" s="120" t="s">
        <v>62</v>
      </c>
      <c r="I51" s="120"/>
      <c r="J51" s="118"/>
      <c r="K51" s="121"/>
      <c r="L51" s="121"/>
    </row>
    <row r="52" spans="2:12" ht="12.75">
      <c r="B52" s="37" t="s">
        <v>63</v>
      </c>
      <c r="C52" s="37"/>
      <c r="D52" s="37"/>
      <c r="E52" s="37"/>
      <c r="G52" s="127" t="s">
        <v>1</v>
      </c>
      <c r="H52" s="125"/>
      <c r="I52" s="125"/>
      <c r="K52" s="126"/>
      <c r="L52" s="126"/>
    </row>
    <row r="53" spans="3:5" ht="12.75">
      <c r="C53" s="1"/>
      <c r="D53" s="1"/>
      <c r="E53" s="1"/>
    </row>
    <row r="54" spans="3:27" ht="12.75">
      <c r="C54" s="1"/>
      <c r="D54" s="1"/>
      <c r="E54" s="1"/>
      <c r="K54" s="128"/>
      <c r="L54" s="128"/>
      <c r="M54" s="128"/>
      <c r="N54" s="129"/>
      <c r="O54" s="130"/>
      <c r="P54" s="130"/>
      <c r="Q54" s="128"/>
      <c r="R54" s="128"/>
      <c r="S54" s="128"/>
      <c r="T54" s="128"/>
      <c r="U54" s="128"/>
      <c r="V54" s="128"/>
      <c r="W54" s="128"/>
      <c r="X54" s="128"/>
      <c r="Y54" s="128"/>
      <c r="Z54" s="2"/>
      <c r="AA54" s="131"/>
    </row>
  </sheetData>
  <sheetProtection/>
  <mergeCells count="23">
    <mergeCell ref="K52:L52"/>
    <mergeCell ref="K49:L49"/>
    <mergeCell ref="B50:D50"/>
    <mergeCell ref="K50:L50"/>
    <mergeCell ref="B51:D51"/>
    <mergeCell ref="H51:I51"/>
    <mergeCell ref="K51:L51"/>
    <mergeCell ref="F12:F14"/>
    <mergeCell ref="G12:G14"/>
    <mergeCell ref="H12:H14"/>
    <mergeCell ref="C48:J48"/>
    <mergeCell ref="B49:D49"/>
    <mergeCell ref="H49:I49"/>
    <mergeCell ref="C5:J5"/>
    <mergeCell ref="B6:J9"/>
    <mergeCell ref="B10:K10"/>
    <mergeCell ref="B11:B14"/>
    <mergeCell ref="C11:H11"/>
    <mergeCell ref="I11:I14"/>
    <mergeCell ref="J11:J14"/>
    <mergeCell ref="C12:C14"/>
    <mergeCell ref="D12:D14"/>
    <mergeCell ref="E12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Тертычный Сергей Владимирович</cp:lastModifiedBy>
  <cp:lastPrinted>2016-10-03T06:29:03Z</cp:lastPrinted>
  <dcterms:created xsi:type="dcterms:W3CDTF">2010-01-29T08:37:16Z</dcterms:created>
  <dcterms:modified xsi:type="dcterms:W3CDTF">2016-10-05T10:16:46Z</dcterms:modified>
  <cp:category/>
  <cp:version/>
  <cp:contentType/>
  <cp:contentStatus/>
</cp:coreProperties>
</file>