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1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<sst xmlns="http://schemas.openxmlformats.org/spreadsheetml/2006/main" count="84" uniqueCount="63">
  <si>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</si>
  <si>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</si>
  <si>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</si>
  <si>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</si>
  <si>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</si>
  <si>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</si>
  <si>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</si>
  <si>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</si>
  <si>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</si>
  <si>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</si>
  <si>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</si>
  <si>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</si>
  <si>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</si>
  <si>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</si>
  <si>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</si>
  <si>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</si>
  <si>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</si>
  <si>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</si>
  <si>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</si>
  <si>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</si>
  <si>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</si>
  <si>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</si>
  <si>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</si>
  <si>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</si>
  <si>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</si>
  <si>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</si>
  <si>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</si>
  <si>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</si>
  <si>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</si>
  <si>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</si>
  <si>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</si>
  <si>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</si>
  <si>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</si>
  <si>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</si>
  <si>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</si>
  <si>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відсутні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</si>
  <si>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</si>
  <si>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</si>
  <si>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</si>
  <si>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</si>
  <si>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</si>
  <si>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</si>
  <si>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</si>
  <si>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</si>
  <si>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</si>
  <si>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 "ХАРКІВТРАНСГАЗ"</t>
  </si>
  <si>
    <t>Харківський п/м Харківського ЛВУМГ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</si>
  <si>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</si>
  <si>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 xml:space="preserve"> № 100-359/2015</t>
  </si>
  <si>
    <t>дійсне до 20.12.2018 р.</t>
  </si>
  <si>
    <t>Ханикін С.Ю.</t>
  </si>
  <si>
    <t>Начальник  Харківського ЛВУМГ</t>
  </si>
  <si>
    <t>Завідувач лабораторії  Харківського ПМ Харківського ЛВУМГ</t>
  </si>
  <si>
    <t>Крупчицький Д.О.</t>
  </si>
  <si>
    <t>Щербак С.О.</t>
  </si>
  <si>
    <t>&lt;0,0002</t>
  </si>
  <si>
    <t>переданого Харківським ЛВУМГ  та прийнятого ПАТ "Харківгаз",  ПАТ "Харківміськгаз", ДП "Укравтогаз" по  ГРС-1 м.Харків</t>
  </si>
  <si>
    <t>переданого Харківським ЛВУМГ  та прийнятого ПАТ "Харківгаз",  ПАТ "Харківміськгаз", ДП "Укравтогаз"  по  ГРС-1 м.Харків</t>
  </si>
  <si>
    <t>ГРС-1 м.Харків місто</t>
  </si>
  <si>
    <t>ГРС-1 м.Харків с.Безлюдівка</t>
  </si>
  <si>
    <t>ГРС-1 м.Харків АГНКС-2</t>
  </si>
  <si>
    <t>з газопроводу  ШХ    за період з 01.08.2016 по 31.08.2016</t>
  </si>
  <si>
    <r>
      <t>Обсяг газу, переданого за добу взятий з бази даних</t>
    </r>
    <r>
      <rPr>
        <b/>
        <i/>
        <sz val="10"/>
        <rFont val="Arial"/>
        <family val="2"/>
      </rPr>
      <t xml:space="preserve"> hostlib </t>
    </r>
    <r>
      <rPr>
        <sz val="10"/>
        <rFont val="Arial"/>
        <family val="2"/>
      </rPr>
      <t>(дані з автоматичних обчислювачів витрати газу без урахування ВТВ).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</si>
</sst>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10"/>
      <name val="Arial Cyr"/>
      <family val="0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Arial"/>
      <family val="2"/>
    </font>
    <font>
      <sz val="11"/>
      <color rgb="FFFF0000"/>
      <name val="Arial Cyr"/>
      <family val="0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7" fillId="0" borderId="0" xfId="0" applyNumberFormat="1" applyFont="1" applyBorder="1" applyAlignment="1">
      <alignment horizontal="center" vertical="center" wrapText="1"/>
    </xf>
    <xf numFmtId="2" fontId="78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9" fillId="0" borderId="0" xfId="0" applyFont="1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0" fillId="33" borderId="0" xfId="0" applyFill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0" fontId="87" fillId="0" borderId="11" xfId="0" applyFont="1" applyBorder="1" applyAlignment="1">
      <alignment/>
    </xf>
    <xf numFmtId="0" fontId="88" fillId="0" borderId="0" xfId="0" applyFont="1" applyAlignment="1">
      <alignment/>
    </xf>
    <xf numFmtId="0" fontId="8" fillId="0" borderId="0" xfId="0" applyFont="1" applyAlignment="1">
      <alignment/>
    </xf>
    <xf numFmtId="0" fontId="89" fillId="0" borderId="11" xfId="0" applyFont="1" applyBorder="1" applyAlignment="1">
      <alignment/>
    </xf>
    <xf numFmtId="0" fontId="8" fillId="0" borderId="0" xfId="0" applyFont="1" applyAlignment="1">
      <alignment horizontal="left"/>
    </xf>
    <xf numFmtId="171" fontId="88" fillId="0" borderId="10" xfId="0" applyNumberFormat="1" applyFont="1" applyBorder="1" applyAlignment="1">
      <alignment horizontal="center"/>
    </xf>
    <xf numFmtId="171" fontId="88" fillId="0" borderId="10" xfId="0" applyNumberFormat="1" applyFont="1" applyBorder="1" applyAlignment="1">
      <alignment horizontal="center" wrapText="1"/>
    </xf>
    <xf numFmtId="2" fontId="88" fillId="0" borderId="10" xfId="0" applyNumberFormat="1" applyFont="1" applyBorder="1" applyAlignment="1">
      <alignment horizontal="center" wrapText="1"/>
    </xf>
    <xf numFmtId="1" fontId="88" fillId="0" borderId="10" xfId="0" applyNumberFormat="1" applyFont="1" applyBorder="1" applyAlignment="1">
      <alignment horizontal="center" wrapText="1"/>
    </xf>
    <xf numFmtId="169" fontId="88" fillId="0" borderId="10" xfId="0" applyNumberFormat="1" applyFont="1" applyBorder="1" applyAlignment="1">
      <alignment horizontal="center" wrapText="1"/>
    </xf>
    <xf numFmtId="171" fontId="88" fillId="0" borderId="10" xfId="0" applyNumberFormat="1" applyFont="1" applyBorder="1" applyAlignment="1">
      <alignment horizontal="center" vertical="top" wrapText="1"/>
    </xf>
    <xf numFmtId="171" fontId="88" fillId="0" borderId="10" xfId="0" applyNumberFormat="1" applyFont="1" applyBorder="1" applyAlignment="1">
      <alignment wrapText="1"/>
    </xf>
    <xf numFmtId="2" fontId="88" fillId="0" borderId="10" xfId="0" applyNumberFormat="1" applyFont="1" applyFill="1" applyBorder="1" applyAlignment="1">
      <alignment horizontal="center" wrapText="1"/>
    </xf>
    <xf numFmtId="171" fontId="88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" fontId="88" fillId="0" borderId="10" xfId="0" applyNumberFormat="1" applyFont="1" applyBorder="1" applyAlignment="1">
      <alignment horizontal="center"/>
    </xf>
    <xf numFmtId="1" fontId="90" fillId="0" borderId="12" xfId="0" applyNumberFormat="1" applyFont="1" applyBorder="1" applyAlignment="1">
      <alignment horizontal="center" wrapText="1"/>
    </xf>
    <xf numFmtId="2" fontId="88" fillId="0" borderId="13" xfId="0" applyNumberFormat="1" applyFont="1" applyBorder="1" applyAlignment="1">
      <alignment horizontal="center" wrapText="1"/>
    </xf>
    <xf numFmtId="1" fontId="91" fillId="0" borderId="10" xfId="0" applyNumberFormat="1" applyFont="1" applyBorder="1" applyAlignment="1">
      <alignment horizontal="center" vertical="center" wrapText="1"/>
    </xf>
    <xf numFmtId="1" fontId="90" fillId="0" borderId="12" xfId="0" applyNumberFormat="1" applyFont="1" applyBorder="1" applyAlignment="1">
      <alignment horizontal="center" vertical="center" wrapText="1"/>
    </xf>
    <xf numFmtId="2" fontId="92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87" fillId="0" borderId="11" xfId="0" applyFont="1" applyBorder="1" applyAlignment="1">
      <alignment horizontal="left"/>
    </xf>
    <xf numFmtId="14" fontId="87" fillId="0" borderId="11" xfId="0" applyNumberFormat="1" applyFont="1" applyBorder="1" applyAlignment="1">
      <alignment/>
    </xf>
    <xf numFmtId="0" fontId="89" fillId="0" borderId="0" xfId="0" applyFont="1" applyAlignment="1">
      <alignment/>
    </xf>
    <xf numFmtId="0" fontId="8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14" fontId="89" fillId="0" borderId="11" xfId="0" applyNumberFormat="1" applyFont="1" applyBorder="1" applyAlignment="1">
      <alignment horizontal="center"/>
    </xf>
    <xf numFmtId="0" fontId="89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10" fillId="0" borderId="17" xfId="0" applyFont="1" applyBorder="1" applyAlignment="1">
      <alignment horizontal="center" vertical="center" textRotation="90" wrapText="1"/>
    </xf>
    <xf numFmtId="0" fontId="9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6" fillId="0" borderId="0" xfId="0" applyFont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/>
    </xf>
    <xf numFmtId="0" fontId="94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95" fillId="0" borderId="24" xfId="0" applyFont="1" applyBorder="1" applyAlignment="1">
      <alignment horizontal="center" vertical="center" textRotation="90" wrapText="1"/>
    </xf>
    <xf numFmtId="0" fontId="95" fillId="0" borderId="25" xfId="0" applyFont="1" applyBorder="1" applyAlignment="1">
      <alignment horizontal="center" vertical="center" textRotation="90" wrapText="1"/>
    </xf>
    <xf numFmtId="0" fontId="95" fillId="0" borderId="26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0" fillId="0" borderId="1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7"/>
  <sheetViews>
    <sheetView view="pageBreakPreview" zoomScale="90" zoomScaleSheetLayoutView="90" zoomScalePageLayoutView="0" workbookViewId="0" topLeftCell="A1">
      <selection activeCell="W3" sqref="W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5" width="7.37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38" t="s">
        <v>30</v>
      </c>
      <c r="C1" s="38"/>
      <c r="D1" s="38"/>
      <c r="E1" s="38"/>
      <c r="F1" s="38"/>
      <c r="G1" s="38"/>
      <c r="I1" s="38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2:27" ht="12.75">
      <c r="B2" s="38" t="s">
        <v>45</v>
      </c>
      <c r="C2" s="38"/>
      <c r="D2" s="38"/>
      <c r="E2" s="38"/>
      <c r="F2" s="38"/>
      <c r="G2" s="38"/>
      <c r="I2" s="38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2:27" ht="12.75">
      <c r="B3" s="39" t="s">
        <v>46</v>
      </c>
      <c r="C3" s="38"/>
      <c r="D3" s="38"/>
      <c r="E3" s="38"/>
      <c r="F3" s="38"/>
      <c r="G3" s="38"/>
      <c r="I3" s="38"/>
      <c r="J3" s="33"/>
      <c r="K3" s="33"/>
      <c r="L3" s="33"/>
      <c r="M3" s="33"/>
      <c r="N3" s="33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2:27" ht="12.75">
      <c r="B4" s="38" t="s">
        <v>31</v>
      </c>
      <c r="C4" s="38"/>
      <c r="D4" s="38"/>
      <c r="E4" s="38"/>
      <c r="F4" s="38"/>
      <c r="G4" s="38"/>
      <c r="I4" s="38"/>
      <c r="J4" s="33"/>
      <c r="K4" s="33"/>
      <c r="L4" s="33"/>
      <c r="M4" s="33"/>
      <c r="N4" s="33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2:27" ht="12.75">
      <c r="B5" s="38" t="s">
        <v>47</v>
      </c>
      <c r="C5" s="38"/>
      <c r="D5" s="38"/>
      <c r="E5" s="38" t="s">
        <v>48</v>
      </c>
      <c r="F5" s="38"/>
      <c r="G5" s="38" t="s">
        <v>49</v>
      </c>
      <c r="H5" s="40"/>
      <c r="I5" s="38"/>
      <c r="J5" s="33"/>
      <c r="K5" s="33"/>
      <c r="L5" s="33"/>
      <c r="M5" s="33"/>
      <c r="N5" s="33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2:27" ht="15">
      <c r="B6" s="31"/>
      <c r="C6" s="79" t="s">
        <v>18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36"/>
      <c r="AA6" s="37"/>
    </row>
    <row r="7" spans="2:27" ht="18" customHeight="1"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34"/>
      <c r="AA7" s="34"/>
    </row>
    <row r="8" spans="2:27" ht="18" customHeight="1">
      <c r="B8" s="80" t="s">
        <v>57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34"/>
      <c r="AA8" s="34"/>
    </row>
    <row r="9" spans="2:27" ht="18" customHeight="1">
      <c r="B9" s="82" t="s">
        <v>61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34"/>
      <c r="AA9" s="34"/>
    </row>
    <row r="10" spans="2:27" ht="18" customHeight="1">
      <c r="B10" s="87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34"/>
      <c r="AA10" s="34"/>
    </row>
    <row r="11" spans="2:27" ht="12" customHeight="1"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3"/>
      <c r="AA11" s="3"/>
    </row>
    <row r="12" spans="2:29" ht="30" customHeight="1">
      <c r="B12" s="69" t="s">
        <v>26</v>
      </c>
      <c r="C12" s="74" t="s">
        <v>17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6"/>
      <c r="O12" s="74" t="s">
        <v>6</v>
      </c>
      <c r="P12" s="75"/>
      <c r="Q12" s="75"/>
      <c r="R12" s="75"/>
      <c r="S12" s="75"/>
      <c r="T12" s="75"/>
      <c r="U12" s="89" t="s">
        <v>22</v>
      </c>
      <c r="V12" s="69" t="s">
        <v>23</v>
      </c>
      <c r="W12" s="69" t="s">
        <v>34</v>
      </c>
      <c r="X12" s="69" t="s">
        <v>25</v>
      </c>
      <c r="Y12" s="69" t="s">
        <v>24</v>
      </c>
      <c r="Z12" s="3"/>
      <c r="AB12" s="6"/>
      <c r="AC12"/>
    </row>
    <row r="13" spans="2:29" ht="48.75" customHeight="1">
      <c r="B13" s="70"/>
      <c r="C13" s="78" t="s">
        <v>2</v>
      </c>
      <c r="D13" s="68" t="s">
        <v>3</v>
      </c>
      <c r="E13" s="68" t="s">
        <v>4</v>
      </c>
      <c r="F13" s="68" t="s">
        <v>5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8" t="s">
        <v>13</v>
      </c>
      <c r="M13" s="69" t="s">
        <v>14</v>
      </c>
      <c r="N13" s="69" t="s">
        <v>15</v>
      </c>
      <c r="O13" s="69" t="s">
        <v>7</v>
      </c>
      <c r="P13" s="69" t="s">
        <v>19</v>
      </c>
      <c r="Q13" s="69" t="s">
        <v>32</v>
      </c>
      <c r="R13" s="69" t="s">
        <v>20</v>
      </c>
      <c r="S13" s="69" t="s">
        <v>33</v>
      </c>
      <c r="T13" s="69" t="s">
        <v>21</v>
      </c>
      <c r="U13" s="90"/>
      <c r="V13" s="70"/>
      <c r="W13" s="70"/>
      <c r="X13" s="70"/>
      <c r="Y13" s="70"/>
      <c r="Z13" s="3"/>
      <c r="AB13" s="6"/>
      <c r="AC13"/>
    </row>
    <row r="14" spans="2:29" ht="15.75" customHeight="1">
      <c r="B14" s="70"/>
      <c r="C14" s="78"/>
      <c r="D14" s="68"/>
      <c r="E14" s="68"/>
      <c r="F14" s="68"/>
      <c r="G14" s="68"/>
      <c r="H14" s="68"/>
      <c r="I14" s="68"/>
      <c r="J14" s="68"/>
      <c r="K14" s="68"/>
      <c r="L14" s="68"/>
      <c r="M14" s="70"/>
      <c r="N14" s="70"/>
      <c r="O14" s="70"/>
      <c r="P14" s="70"/>
      <c r="Q14" s="70"/>
      <c r="R14" s="70"/>
      <c r="S14" s="70"/>
      <c r="T14" s="70"/>
      <c r="U14" s="90"/>
      <c r="V14" s="70"/>
      <c r="W14" s="70"/>
      <c r="X14" s="70"/>
      <c r="Y14" s="70"/>
      <c r="Z14" s="3"/>
      <c r="AB14" s="6"/>
      <c r="AC14"/>
    </row>
    <row r="15" spans="2:29" ht="30" customHeight="1">
      <c r="B15" s="86"/>
      <c r="C15" s="78"/>
      <c r="D15" s="68"/>
      <c r="E15" s="68"/>
      <c r="F15" s="68"/>
      <c r="G15" s="68"/>
      <c r="H15" s="68"/>
      <c r="I15" s="68"/>
      <c r="J15" s="68"/>
      <c r="K15" s="68"/>
      <c r="L15" s="68"/>
      <c r="M15" s="71"/>
      <c r="N15" s="71"/>
      <c r="O15" s="71"/>
      <c r="P15" s="71"/>
      <c r="Q15" s="71"/>
      <c r="R15" s="71"/>
      <c r="S15" s="71"/>
      <c r="T15" s="71"/>
      <c r="U15" s="91"/>
      <c r="V15" s="71"/>
      <c r="W15" s="71"/>
      <c r="X15" s="71"/>
      <c r="Y15" s="71"/>
      <c r="Z15" s="3"/>
      <c r="AB15" s="6"/>
      <c r="AC15"/>
    </row>
    <row r="16" spans="2:29" ht="12.75">
      <c r="B16" s="63">
        <v>1</v>
      </c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/>
      <c r="Q16" s="49"/>
      <c r="R16" s="48"/>
      <c r="S16" s="49"/>
      <c r="T16" s="48"/>
      <c r="U16" s="50"/>
      <c r="V16" s="50"/>
      <c r="W16" s="47"/>
      <c r="X16" s="54"/>
      <c r="Y16" s="54"/>
      <c r="AA16" s="4">
        <f aca="true" t="shared" si="0" ref="AA16:AA46">SUM(C16:N16)</f>
        <v>0</v>
      </c>
      <c r="AB16" s="29" t="str">
        <f>IF(AA16=100,"ОК"," ")</f>
        <v> </v>
      </c>
      <c r="AC16"/>
    </row>
    <row r="17" spans="2:29" ht="12.75">
      <c r="B17" s="63">
        <v>2</v>
      </c>
      <c r="C17" s="4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8"/>
      <c r="Q17" s="49"/>
      <c r="R17" s="48"/>
      <c r="S17" s="49"/>
      <c r="T17" s="48"/>
      <c r="U17" s="50"/>
      <c r="V17" s="50"/>
      <c r="W17" s="47"/>
      <c r="X17" s="54"/>
      <c r="Y17" s="54"/>
      <c r="AA17" s="4">
        <f t="shared" si="0"/>
        <v>0</v>
      </c>
      <c r="AB17" s="29" t="str">
        <f>IF(AA17=100,"ОК"," ")</f>
        <v> </v>
      </c>
      <c r="AC17"/>
    </row>
    <row r="18" spans="2:29" ht="12.75">
      <c r="B18" s="63">
        <v>3</v>
      </c>
      <c r="C18" s="46">
        <v>87.3445</v>
      </c>
      <c r="D18" s="47">
        <v>3.8953</v>
      </c>
      <c r="E18" s="47">
        <v>1.2924</v>
      </c>
      <c r="F18" s="47">
        <v>0.1725</v>
      </c>
      <c r="G18" s="47">
        <v>0.2868</v>
      </c>
      <c r="H18" s="47">
        <v>0.0029</v>
      </c>
      <c r="I18" s="47">
        <v>0.0827</v>
      </c>
      <c r="J18" s="47">
        <v>0.0651</v>
      </c>
      <c r="K18" s="47">
        <v>0.0702</v>
      </c>
      <c r="L18" s="47">
        <v>0.0334</v>
      </c>
      <c r="M18" s="47">
        <v>4.024</v>
      </c>
      <c r="N18" s="47">
        <v>2.7302</v>
      </c>
      <c r="O18" s="47">
        <v>0.772</v>
      </c>
      <c r="P18" s="48">
        <v>33.45</v>
      </c>
      <c r="Q18" s="49">
        <v>7990</v>
      </c>
      <c r="R18" s="48">
        <v>37.03</v>
      </c>
      <c r="S18" s="49">
        <v>8845</v>
      </c>
      <c r="T18" s="48">
        <v>46.26</v>
      </c>
      <c r="U18" s="50">
        <v>-8.6</v>
      </c>
      <c r="V18" s="50">
        <v>-3.7</v>
      </c>
      <c r="W18" s="47"/>
      <c r="X18" s="54"/>
      <c r="Y18" s="54"/>
      <c r="AA18" s="4">
        <f t="shared" si="0"/>
        <v>100</v>
      </c>
      <c r="AB18" s="29" t="str">
        <f>IF(AA18=100,"ОК"," ")</f>
        <v>ОК</v>
      </c>
      <c r="AC18"/>
    </row>
    <row r="19" spans="2:29" ht="12.75">
      <c r="B19" s="63">
        <v>4</v>
      </c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8"/>
      <c r="Q19" s="49"/>
      <c r="R19" s="48"/>
      <c r="S19" s="49"/>
      <c r="T19" s="48"/>
      <c r="U19" s="50"/>
      <c r="V19" s="50"/>
      <c r="W19" s="47"/>
      <c r="X19" s="54"/>
      <c r="Y19" s="54"/>
      <c r="AA19" s="4">
        <f t="shared" si="0"/>
        <v>0</v>
      </c>
      <c r="AB19" s="29" t="str">
        <f aca="true" t="shared" si="1" ref="AB19:AB46">IF(AA19=100,"ОК"," ")</f>
        <v> </v>
      </c>
      <c r="AC19"/>
    </row>
    <row r="20" spans="2:29" ht="12.75">
      <c r="B20" s="63">
        <v>5</v>
      </c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8"/>
      <c r="Q20" s="49"/>
      <c r="R20" s="48"/>
      <c r="S20" s="49"/>
      <c r="T20" s="48"/>
      <c r="U20" s="50"/>
      <c r="V20" s="50"/>
      <c r="W20" s="47"/>
      <c r="X20" s="54"/>
      <c r="Y20" s="54"/>
      <c r="AA20" s="4">
        <f t="shared" si="0"/>
        <v>0</v>
      </c>
      <c r="AB20" s="29" t="str">
        <f t="shared" si="1"/>
        <v> </v>
      </c>
      <c r="AC20"/>
    </row>
    <row r="21" spans="2:29" ht="12.75">
      <c r="B21" s="63">
        <v>6</v>
      </c>
      <c r="C21" s="46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/>
      <c r="Q21" s="49"/>
      <c r="R21" s="48"/>
      <c r="S21" s="49"/>
      <c r="T21" s="48"/>
      <c r="U21" s="50"/>
      <c r="V21" s="50"/>
      <c r="W21" s="47"/>
      <c r="X21" s="54"/>
      <c r="Y21" s="54"/>
      <c r="AA21" s="4">
        <f t="shared" si="0"/>
        <v>0</v>
      </c>
      <c r="AB21" s="29" t="str">
        <f t="shared" si="1"/>
        <v> </v>
      </c>
      <c r="AC21"/>
    </row>
    <row r="22" spans="2:29" ht="12.75">
      <c r="B22" s="63">
        <v>7</v>
      </c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8"/>
      <c r="Q22" s="49"/>
      <c r="R22" s="48"/>
      <c r="S22" s="49"/>
      <c r="T22" s="48"/>
      <c r="U22" s="50"/>
      <c r="V22" s="50"/>
      <c r="W22" s="47"/>
      <c r="X22" s="54"/>
      <c r="Y22" s="54"/>
      <c r="AA22" s="4">
        <f t="shared" si="0"/>
        <v>0</v>
      </c>
      <c r="AB22" s="29" t="str">
        <f t="shared" si="1"/>
        <v> </v>
      </c>
      <c r="AC22"/>
    </row>
    <row r="23" spans="2:29" ht="12.75">
      <c r="B23" s="63">
        <v>8</v>
      </c>
      <c r="C23" s="46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8"/>
      <c r="Q23" s="49"/>
      <c r="R23" s="48"/>
      <c r="S23" s="49"/>
      <c r="T23" s="48"/>
      <c r="U23" s="50"/>
      <c r="V23" s="50"/>
      <c r="W23" s="47"/>
      <c r="X23" s="54"/>
      <c r="Y23" s="54"/>
      <c r="AA23" s="4">
        <f t="shared" si="0"/>
        <v>0</v>
      </c>
      <c r="AB23" s="29" t="str">
        <f t="shared" si="1"/>
        <v> </v>
      </c>
      <c r="AC23"/>
    </row>
    <row r="24" spans="2:29" ht="15" customHeight="1">
      <c r="B24" s="63">
        <v>9</v>
      </c>
      <c r="C24" s="46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/>
      <c r="Q24" s="49"/>
      <c r="R24" s="48"/>
      <c r="S24" s="49"/>
      <c r="T24" s="48"/>
      <c r="U24" s="50"/>
      <c r="V24" s="50"/>
      <c r="W24" s="52"/>
      <c r="X24" s="54"/>
      <c r="Y24" s="54"/>
      <c r="AA24" s="4">
        <f t="shared" si="0"/>
        <v>0</v>
      </c>
      <c r="AB24" s="29" t="str">
        <f t="shared" si="1"/>
        <v> </v>
      </c>
      <c r="AC24"/>
    </row>
    <row r="25" spans="2:29" ht="12.75">
      <c r="B25" s="63">
        <v>10</v>
      </c>
      <c r="C25" s="46">
        <v>87.3659</v>
      </c>
      <c r="D25" s="47">
        <v>3.8924</v>
      </c>
      <c r="E25" s="47">
        <v>1.2814</v>
      </c>
      <c r="F25" s="47">
        <v>0.1684</v>
      </c>
      <c r="G25" s="47">
        <v>0.2778</v>
      </c>
      <c r="H25" s="47">
        <v>0.0027</v>
      </c>
      <c r="I25" s="47">
        <v>0.0781</v>
      </c>
      <c r="J25" s="47">
        <v>0.0615</v>
      </c>
      <c r="K25" s="47">
        <v>0.0685</v>
      </c>
      <c r="L25" s="47">
        <v>0.033</v>
      </c>
      <c r="M25" s="47">
        <v>4.03</v>
      </c>
      <c r="N25" s="47">
        <v>2.7404</v>
      </c>
      <c r="O25" s="47">
        <v>0.7715</v>
      </c>
      <c r="P25" s="48">
        <v>33.42</v>
      </c>
      <c r="Q25" s="49">
        <v>7982</v>
      </c>
      <c r="R25" s="48">
        <v>37</v>
      </c>
      <c r="S25" s="49">
        <v>8837</v>
      </c>
      <c r="T25" s="48">
        <v>46.23</v>
      </c>
      <c r="U25" s="50">
        <v>-8.4</v>
      </c>
      <c r="V25" s="50">
        <v>-3.4</v>
      </c>
      <c r="W25" s="47" t="s">
        <v>35</v>
      </c>
      <c r="X25" s="54" t="s">
        <v>55</v>
      </c>
      <c r="Y25" s="54">
        <v>0.0017</v>
      </c>
      <c r="AA25" s="4">
        <f t="shared" si="0"/>
        <v>100.0001</v>
      </c>
      <c r="AB25" s="29" t="str">
        <f t="shared" si="1"/>
        <v> </v>
      </c>
      <c r="AC25"/>
    </row>
    <row r="26" spans="2:29" ht="12.75">
      <c r="B26" s="63">
        <v>11</v>
      </c>
      <c r="C26" s="46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8"/>
      <c r="Q26" s="49"/>
      <c r="R26" s="48"/>
      <c r="S26" s="49"/>
      <c r="T26" s="48"/>
      <c r="U26" s="50"/>
      <c r="V26" s="50"/>
      <c r="W26" s="47"/>
      <c r="X26" s="54"/>
      <c r="Y26" s="54"/>
      <c r="AA26" s="4">
        <f t="shared" si="0"/>
        <v>0</v>
      </c>
      <c r="AB26" s="29" t="str">
        <f t="shared" si="1"/>
        <v> </v>
      </c>
      <c r="AC26"/>
    </row>
    <row r="27" spans="2:29" ht="12.75">
      <c r="B27" s="63">
        <v>12</v>
      </c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8"/>
      <c r="Q27" s="49"/>
      <c r="R27" s="48"/>
      <c r="S27" s="49"/>
      <c r="T27" s="48"/>
      <c r="U27" s="50"/>
      <c r="V27" s="50"/>
      <c r="W27" s="47"/>
      <c r="X27" s="54"/>
      <c r="Y27" s="54"/>
      <c r="AA27" s="4">
        <f t="shared" si="0"/>
        <v>0</v>
      </c>
      <c r="AB27" s="29" t="str">
        <f t="shared" si="1"/>
        <v> </v>
      </c>
      <c r="AC27"/>
    </row>
    <row r="28" spans="2:29" ht="12.75">
      <c r="B28" s="63">
        <v>13</v>
      </c>
      <c r="C28" s="46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8"/>
      <c r="Q28" s="49"/>
      <c r="R28" s="48"/>
      <c r="S28" s="49"/>
      <c r="T28" s="48"/>
      <c r="U28" s="50"/>
      <c r="V28" s="50"/>
      <c r="W28" s="47"/>
      <c r="X28" s="54"/>
      <c r="Y28" s="54"/>
      <c r="AA28" s="4">
        <f t="shared" si="0"/>
        <v>0</v>
      </c>
      <c r="AB28" s="29" t="str">
        <f t="shared" si="1"/>
        <v> </v>
      </c>
      <c r="AC28"/>
    </row>
    <row r="29" spans="2:29" ht="12.75">
      <c r="B29" s="63">
        <v>14</v>
      </c>
      <c r="C29" s="46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8"/>
      <c r="Q29" s="49"/>
      <c r="R29" s="48"/>
      <c r="S29" s="49"/>
      <c r="T29" s="48"/>
      <c r="U29" s="50"/>
      <c r="V29" s="50"/>
      <c r="W29" s="47"/>
      <c r="X29" s="54"/>
      <c r="Y29" s="54"/>
      <c r="AA29" s="4">
        <f t="shared" si="0"/>
        <v>0</v>
      </c>
      <c r="AB29" s="29" t="str">
        <f t="shared" si="1"/>
        <v> </v>
      </c>
      <c r="AC29"/>
    </row>
    <row r="30" spans="2:29" ht="12.75">
      <c r="B30" s="63">
        <v>15</v>
      </c>
      <c r="C30" s="46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8"/>
      <c r="Q30" s="49"/>
      <c r="R30" s="48"/>
      <c r="S30" s="49"/>
      <c r="T30" s="48"/>
      <c r="U30" s="50"/>
      <c r="V30" s="50"/>
      <c r="W30" s="47"/>
      <c r="X30" s="54"/>
      <c r="Y30" s="54"/>
      <c r="AA30" s="4">
        <f t="shared" si="0"/>
        <v>0</v>
      </c>
      <c r="AB30" s="29" t="str">
        <f t="shared" si="1"/>
        <v> </v>
      </c>
      <c r="AC30"/>
    </row>
    <row r="31" spans="2:29" ht="12.75">
      <c r="B31" s="15">
        <v>16</v>
      </c>
      <c r="C31" s="51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/>
      <c r="Q31" s="49"/>
      <c r="R31" s="48"/>
      <c r="S31" s="49"/>
      <c r="T31" s="48"/>
      <c r="U31" s="50"/>
      <c r="V31" s="50"/>
      <c r="W31" s="47"/>
      <c r="X31" s="54"/>
      <c r="Y31" s="54"/>
      <c r="AA31" s="4">
        <f t="shared" si="0"/>
        <v>0</v>
      </c>
      <c r="AB31" s="29" t="str">
        <f t="shared" si="1"/>
        <v> </v>
      </c>
      <c r="AC31"/>
    </row>
    <row r="32" spans="2:29" ht="12.75">
      <c r="B32" s="15">
        <v>17</v>
      </c>
      <c r="C32" s="51">
        <v>87.4262</v>
      </c>
      <c r="D32" s="47">
        <v>3.8656</v>
      </c>
      <c r="E32" s="47">
        <v>1.2802</v>
      </c>
      <c r="F32" s="47">
        <v>0.1691</v>
      </c>
      <c r="G32" s="47">
        <v>0.2791</v>
      </c>
      <c r="H32" s="47">
        <v>0.0027</v>
      </c>
      <c r="I32" s="47">
        <v>0.0789</v>
      </c>
      <c r="J32" s="47">
        <v>0.0623</v>
      </c>
      <c r="K32" s="47">
        <v>0.0642</v>
      </c>
      <c r="L32" s="47">
        <v>0.029</v>
      </c>
      <c r="M32" s="47">
        <v>4.0321</v>
      </c>
      <c r="N32" s="47">
        <v>2.7106</v>
      </c>
      <c r="O32" s="47">
        <v>0.7709</v>
      </c>
      <c r="P32" s="48">
        <v>33.42</v>
      </c>
      <c r="Q32" s="49">
        <v>7982</v>
      </c>
      <c r="R32" s="48">
        <v>37</v>
      </c>
      <c r="S32" s="49">
        <v>8837</v>
      </c>
      <c r="T32" s="48">
        <v>46.25</v>
      </c>
      <c r="U32" s="50">
        <v>-8.3</v>
      </c>
      <c r="V32" s="50">
        <v>-3</v>
      </c>
      <c r="W32" s="47"/>
      <c r="X32" s="54"/>
      <c r="Y32" s="54"/>
      <c r="AA32" s="4">
        <f t="shared" si="0"/>
        <v>99.99999999999999</v>
      </c>
      <c r="AB32" s="29" t="str">
        <f t="shared" si="1"/>
        <v>ОК</v>
      </c>
      <c r="AC32"/>
    </row>
    <row r="33" spans="2:29" ht="12.75">
      <c r="B33" s="15">
        <v>18</v>
      </c>
      <c r="C33" s="51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8"/>
      <c r="Q33" s="49"/>
      <c r="R33" s="48"/>
      <c r="S33" s="49"/>
      <c r="T33" s="48"/>
      <c r="U33" s="50"/>
      <c r="V33" s="50"/>
      <c r="W33" s="47"/>
      <c r="X33" s="54"/>
      <c r="Y33" s="54"/>
      <c r="AA33" s="4">
        <f t="shared" si="0"/>
        <v>0</v>
      </c>
      <c r="AB33" s="29" t="str">
        <f t="shared" si="1"/>
        <v> </v>
      </c>
      <c r="AC33"/>
    </row>
    <row r="34" spans="2:29" ht="12.75">
      <c r="B34" s="15">
        <v>19</v>
      </c>
      <c r="C34" s="51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8"/>
      <c r="Q34" s="49"/>
      <c r="R34" s="48"/>
      <c r="S34" s="49"/>
      <c r="T34" s="48"/>
      <c r="U34" s="50"/>
      <c r="V34" s="50"/>
      <c r="W34" s="47"/>
      <c r="X34" s="54"/>
      <c r="Y34" s="54"/>
      <c r="AA34" s="4">
        <f t="shared" si="0"/>
        <v>0</v>
      </c>
      <c r="AB34" s="29" t="str">
        <f t="shared" si="1"/>
        <v> </v>
      </c>
      <c r="AC34"/>
    </row>
    <row r="35" spans="2:29" ht="12.75">
      <c r="B35" s="15">
        <v>20</v>
      </c>
      <c r="C35" s="51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8"/>
      <c r="Q35" s="49"/>
      <c r="R35" s="48"/>
      <c r="S35" s="49"/>
      <c r="T35" s="48"/>
      <c r="U35" s="50"/>
      <c r="V35" s="50"/>
      <c r="W35" s="47"/>
      <c r="X35" s="54"/>
      <c r="Y35" s="54"/>
      <c r="AA35" s="4">
        <f t="shared" si="0"/>
        <v>0</v>
      </c>
      <c r="AB35" s="29" t="str">
        <f t="shared" si="1"/>
        <v> </v>
      </c>
      <c r="AC35"/>
    </row>
    <row r="36" spans="2:29" ht="12.75">
      <c r="B36" s="15">
        <v>21</v>
      </c>
      <c r="C36" s="51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8"/>
      <c r="Q36" s="49"/>
      <c r="R36" s="48"/>
      <c r="S36" s="49"/>
      <c r="T36" s="48"/>
      <c r="U36" s="50"/>
      <c r="V36" s="50"/>
      <c r="W36" s="47"/>
      <c r="X36" s="54"/>
      <c r="Y36" s="54"/>
      <c r="AA36" s="4">
        <f t="shared" si="0"/>
        <v>0</v>
      </c>
      <c r="AB36" s="29" t="str">
        <f t="shared" si="1"/>
        <v> </v>
      </c>
      <c r="AC36"/>
    </row>
    <row r="37" spans="2:29" ht="12.75">
      <c r="B37" s="15">
        <v>22</v>
      </c>
      <c r="C37" s="51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8"/>
      <c r="Q37" s="49"/>
      <c r="R37" s="48"/>
      <c r="S37" s="49"/>
      <c r="T37" s="48"/>
      <c r="U37" s="50"/>
      <c r="V37" s="50"/>
      <c r="W37" s="47"/>
      <c r="X37" s="54"/>
      <c r="Y37" s="54"/>
      <c r="AA37" s="4">
        <f t="shared" si="0"/>
        <v>0</v>
      </c>
      <c r="AB37" s="29" t="str">
        <f t="shared" si="1"/>
        <v> </v>
      </c>
      <c r="AC37"/>
    </row>
    <row r="38" spans="2:29" ht="12.75">
      <c r="B38" s="15">
        <v>23</v>
      </c>
      <c r="C38" s="51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8"/>
      <c r="Q38" s="49"/>
      <c r="R38" s="48"/>
      <c r="S38" s="49"/>
      <c r="T38" s="48"/>
      <c r="U38" s="50"/>
      <c r="V38" s="50"/>
      <c r="W38" s="47"/>
      <c r="X38" s="54"/>
      <c r="Y38" s="54"/>
      <c r="AA38" s="4">
        <f t="shared" si="0"/>
        <v>0</v>
      </c>
      <c r="AB38" s="29" t="str">
        <f t="shared" si="1"/>
        <v> </v>
      </c>
      <c r="AC38"/>
    </row>
    <row r="39" spans="2:29" ht="12.75">
      <c r="B39" s="15">
        <v>24</v>
      </c>
      <c r="C39" s="51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8"/>
      <c r="Q39" s="49"/>
      <c r="R39" s="48"/>
      <c r="S39" s="49"/>
      <c r="T39" s="48"/>
      <c r="U39" s="50"/>
      <c r="V39" s="50"/>
      <c r="W39" s="47"/>
      <c r="X39" s="54"/>
      <c r="Y39" s="54"/>
      <c r="AA39" s="4">
        <f t="shared" si="0"/>
        <v>0</v>
      </c>
      <c r="AB39" s="29" t="str">
        <f t="shared" si="1"/>
        <v> </v>
      </c>
      <c r="AC39"/>
    </row>
    <row r="40" spans="2:29" ht="12.75">
      <c r="B40" s="15">
        <v>25</v>
      </c>
      <c r="C40" s="51">
        <v>87.3639</v>
      </c>
      <c r="D40" s="47">
        <v>3.8909</v>
      </c>
      <c r="E40" s="47">
        <v>1.2767</v>
      </c>
      <c r="F40" s="47">
        <v>0.1685</v>
      </c>
      <c r="G40" s="47">
        <v>0.2778</v>
      </c>
      <c r="H40" s="47">
        <v>0.0026</v>
      </c>
      <c r="I40" s="47">
        <v>0.0785</v>
      </c>
      <c r="J40" s="47">
        <v>0.0615</v>
      </c>
      <c r="K40" s="47">
        <v>0.0609</v>
      </c>
      <c r="L40" s="47">
        <v>0.0371</v>
      </c>
      <c r="M40" s="47">
        <v>4.0486</v>
      </c>
      <c r="N40" s="47">
        <v>2.733</v>
      </c>
      <c r="O40" s="47">
        <v>0.7713</v>
      </c>
      <c r="P40" s="48">
        <v>33.4</v>
      </c>
      <c r="Q40" s="49">
        <v>7978</v>
      </c>
      <c r="R40" s="48">
        <v>36.98</v>
      </c>
      <c r="S40" s="49">
        <v>8832</v>
      </c>
      <c r="T40" s="48">
        <v>46.21</v>
      </c>
      <c r="U40" s="50">
        <v>-8.8</v>
      </c>
      <c r="V40" s="50">
        <v>-3.9</v>
      </c>
      <c r="W40" s="47" t="s">
        <v>35</v>
      </c>
      <c r="X40" s="54" t="s">
        <v>55</v>
      </c>
      <c r="Y40" s="54">
        <v>0.0019</v>
      </c>
      <c r="AA40" s="4">
        <f t="shared" si="0"/>
        <v>100</v>
      </c>
      <c r="AB40" s="29" t="str">
        <f t="shared" si="1"/>
        <v>ОК</v>
      </c>
      <c r="AC40"/>
    </row>
    <row r="41" spans="2:29" ht="12.75">
      <c r="B41" s="15">
        <v>26</v>
      </c>
      <c r="C41" s="51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8"/>
      <c r="Q41" s="49"/>
      <c r="R41" s="48"/>
      <c r="S41" s="49"/>
      <c r="T41" s="48"/>
      <c r="U41" s="50"/>
      <c r="V41" s="50"/>
      <c r="W41" s="47"/>
      <c r="X41" s="54"/>
      <c r="Y41" s="54"/>
      <c r="AA41" s="4">
        <f t="shared" si="0"/>
        <v>0</v>
      </c>
      <c r="AB41" s="29" t="str">
        <f t="shared" si="1"/>
        <v> </v>
      </c>
      <c r="AC41"/>
    </row>
    <row r="42" spans="2:29" ht="12.75">
      <c r="B42" s="15">
        <v>27</v>
      </c>
      <c r="C42" s="51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8"/>
      <c r="Q42" s="49"/>
      <c r="R42" s="48"/>
      <c r="S42" s="49"/>
      <c r="T42" s="48"/>
      <c r="U42" s="50"/>
      <c r="V42" s="50"/>
      <c r="W42" s="47"/>
      <c r="X42" s="54"/>
      <c r="Y42" s="54"/>
      <c r="AA42" s="4">
        <f t="shared" si="0"/>
        <v>0</v>
      </c>
      <c r="AB42" s="29" t="str">
        <f t="shared" si="1"/>
        <v> </v>
      </c>
      <c r="AC42"/>
    </row>
    <row r="43" spans="2:29" ht="12.75">
      <c r="B43" s="15">
        <v>28</v>
      </c>
      <c r="C43" s="51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8"/>
      <c r="Q43" s="49"/>
      <c r="R43" s="48"/>
      <c r="S43" s="49"/>
      <c r="T43" s="48"/>
      <c r="U43" s="50"/>
      <c r="V43" s="50"/>
      <c r="W43" s="47"/>
      <c r="X43" s="54"/>
      <c r="Y43" s="54"/>
      <c r="AA43" s="4">
        <f t="shared" si="0"/>
        <v>0</v>
      </c>
      <c r="AB43" s="29" t="str">
        <f t="shared" si="1"/>
        <v> </v>
      </c>
      <c r="AC43"/>
    </row>
    <row r="44" spans="2:29" ht="12.75" customHeight="1">
      <c r="B44" s="15">
        <v>29</v>
      </c>
      <c r="C44" s="51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8"/>
      <c r="Q44" s="49"/>
      <c r="R44" s="48"/>
      <c r="S44" s="49"/>
      <c r="T44" s="48"/>
      <c r="U44" s="50"/>
      <c r="V44" s="50"/>
      <c r="W44" s="47"/>
      <c r="X44" s="54"/>
      <c r="Y44" s="54"/>
      <c r="AA44" s="4">
        <f t="shared" si="0"/>
        <v>0</v>
      </c>
      <c r="AB44" s="29" t="str">
        <f t="shared" si="1"/>
        <v> </v>
      </c>
      <c r="AC44"/>
    </row>
    <row r="45" spans="2:29" ht="12.75" customHeight="1">
      <c r="B45" s="15">
        <v>30</v>
      </c>
      <c r="C45" s="51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9"/>
      <c r="R45" s="48"/>
      <c r="S45" s="49"/>
      <c r="T45" s="53"/>
      <c r="U45" s="50"/>
      <c r="V45" s="50"/>
      <c r="W45" s="47"/>
      <c r="X45" s="54"/>
      <c r="Y45" s="54"/>
      <c r="AA45" s="4">
        <f t="shared" si="0"/>
        <v>0</v>
      </c>
      <c r="AB45" s="29" t="str">
        <f t="shared" si="1"/>
        <v> </v>
      </c>
      <c r="AC45"/>
    </row>
    <row r="46" spans="2:29" ht="12.75" customHeight="1">
      <c r="B46" s="15">
        <v>31</v>
      </c>
      <c r="C46" s="51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8"/>
      <c r="Q46" s="49"/>
      <c r="R46" s="48"/>
      <c r="S46" s="49"/>
      <c r="T46" s="48"/>
      <c r="U46" s="50"/>
      <c r="V46" s="50"/>
      <c r="W46" s="47"/>
      <c r="X46" s="54"/>
      <c r="Y46" s="54"/>
      <c r="AA46" s="4">
        <f t="shared" si="0"/>
        <v>0</v>
      </c>
      <c r="AB46" s="29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AA48" s="4"/>
      <c r="AB48" s="5"/>
      <c r="AC48"/>
    </row>
    <row r="49" spans="3:4" ht="12.75">
      <c r="C49" s="1"/>
      <c r="D49" s="1"/>
    </row>
    <row r="50" spans="3:25" ht="15">
      <c r="C50" s="41" t="s">
        <v>51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 t="s">
        <v>50</v>
      </c>
      <c r="Q50" s="41"/>
      <c r="R50" s="41"/>
      <c r="S50" s="41"/>
      <c r="T50" s="64"/>
      <c r="U50" s="44"/>
      <c r="V50" s="44"/>
      <c r="W50" s="72">
        <v>42614</v>
      </c>
      <c r="X50" s="73"/>
      <c r="Y50" s="65"/>
    </row>
    <row r="51" spans="3:25" ht="12.75">
      <c r="C51" s="66"/>
      <c r="D51" s="42" t="s">
        <v>27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67" t="s">
        <v>29</v>
      </c>
      <c r="Q51" s="67"/>
      <c r="R51" s="42"/>
      <c r="S51" s="42"/>
      <c r="T51" s="42"/>
      <c r="U51" s="42" t="s">
        <v>0</v>
      </c>
      <c r="V51" s="42"/>
      <c r="W51" s="42"/>
      <c r="X51" s="42" t="s">
        <v>16</v>
      </c>
      <c r="Y51" s="66"/>
    </row>
    <row r="52" spans="3:25" ht="18" customHeight="1">
      <c r="C52" s="41" t="s">
        <v>52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 t="s">
        <v>1</v>
      </c>
      <c r="P52" s="41" t="s">
        <v>53</v>
      </c>
      <c r="Q52" s="41"/>
      <c r="R52" s="41"/>
      <c r="S52" s="41"/>
      <c r="T52" s="41"/>
      <c r="U52" s="44"/>
      <c r="V52" s="44"/>
      <c r="W52" s="72">
        <v>42614</v>
      </c>
      <c r="X52" s="73"/>
      <c r="Y52" s="41"/>
    </row>
    <row r="53" spans="3:25" ht="12.75">
      <c r="C53" s="1"/>
      <c r="D53" s="43" t="s">
        <v>28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 t="s">
        <v>29</v>
      </c>
      <c r="Q53" s="43"/>
      <c r="R53" s="43"/>
      <c r="S53" s="43"/>
      <c r="T53" s="43"/>
      <c r="U53" s="43" t="s">
        <v>0</v>
      </c>
      <c r="V53" s="43"/>
      <c r="W53" s="43"/>
      <c r="X53" s="43" t="s">
        <v>16</v>
      </c>
      <c r="Y53" s="1"/>
    </row>
    <row r="57" spans="3:10" ht="12.75">
      <c r="C57" s="35"/>
      <c r="D57" s="31"/>
      <c r="E57" s="31"/>
      <c r="F57" s="31"/>
      <c r="G57" s="31"/>
      <c r="H57" s="31"/>
      <c r="I57" s="31"/>
      <c r="J57" s="31"/>
    </row>
  </sheetData>
  <sheetProtection/>
  <mergeCells count="34">
    <mergeCell ref="Y12:Y15"/>
    <mergeCell ref="U12:U15"/>
    <mergeCell ref="D13:D15"/>
    <mergeCell ref="G13:G15"/>
    <mergeCell ref="B7:Y7"/>
    <mergeCell ref="B12:B15"/>
    <mergeCell ref="F13:F15"/>
    <mergeCell ref="Q13:Q15"/>
    <mergeCell ref="B10:Y10"/>
    <mergeCell ref="E13:E15"/>
    <mergeCell ref="M13:M15"/>
    <mergeCell ref="I13:I15"/>
    <mergeCell ref="X12:X15"/>
    <mergeCell ref="H13:H15"/>
    <mergeCell ref="C48:Y48"/>
    <mergeCell ref="C13:C15"/>
    <mergeCell ref="O13:O15"/>
    <mergeCell ref="R13:R15"/>
    <mergeCell ref="C6:Y6"/>
    <mergeCell ref="B8:Y8"/>
    <mergeCell ref="B9:Y9"/>
    <mergeCell ref="K13:K15"/>
    <mergeCell ref="J13:J15"/>
    <mergeCell ref="W12:W15"/>
    <mergeCell ref="L13:L15"/>
    <mergeCell ref="P13:P15"/>
    <mergeCell ref="S13:S15"/>
    <mergeCell ref="N13:N15"/>
    <mergeCell ref="W52:X52"/>
    <mergeCell ref="C12:N12"/>
    <mergeCell ref="T13:T15"/>
    <mergeCell ref="O12:T12"/>
    <mergeCell ref="V12:V15"/>
    <mergeCell ref="W50:X50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3"/>
  <sheetViews>
    <sheetView tabSelected="1" view="pageBreakPreview" zoomScale="80" zoomScaleSheetLayoutView="80" workbookViewId="0" topLeftCell="A9">
      <selection activeCell="I20" sqref="I20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00390625" style="0" customWidth="1"/>
    <col min="4" max="4" width="8.625" style="0" customWidth="1"/>
    <col min="5" max="5" width="8.375" style="0" customWidth="1"/>
    <col min="6" max="6" width="8.625" style="0" customWidth="1"/>
    <col min="7" max="7" width="8.75390625" style="0" customWidth="1"/>
    <col min="8" max="21" width="8.625" style="0" customWidth="1"/>
    <col min="22" max="22" width="8.375" style="0" customWidth="1"/>
    <col min="23" max="23" width="12.375" style="0" customWidth="1"/>
    <col min="24" max="24" width="9.625" style="0" customWidth="1"/>
    <col min="25" max="25" width="2.00390625" style="0" customWidth="1"/>
    <col min="26" max="26" width="9.125" style="6" customWidth="1"/>
  </cols>
  <sheetData>
    <row r="1" spans="2:24" ht="12.75">
      <c r="B1" s="38" t="s">
        <v>30</v>
      </c>
      <c r="C1" s="38"/>
      <c r="D1" s="38"/>
      <c r="E1" s="38"/>
      <c r="F1" s="38"/>
      <c r="G1" s="32"/>
      <c r="H1" s="32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2:24" ht="12.75">
      <c r="B2" s="38" t="s">
        <v>45</v>
      </c>
      <c r="C2" s="38"/>
      <c r="D2" s="38"/>
      <c r="E2" s="38"/>
      <c r="F2" s="38"/>
      <c r="G2" s="32"/>
      <c r="H2" s="32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2:25" ht="12.75">
      <c r="B3" s="39" t="s">
        <v>46</v>
      </c>
      <c r="C3" s="38"/>
      <c r="D3" s="38"/>
      <c r="E3" s="38"/>
      <c r="F3" s="38"/>
      <c r="G3" s="32"/>
      <c r="H3" s="32"/>
      <c r="I3" s="31"/>
      <c r="J3" s="33"/>
      <c r="K3" s="33"/>
      <c r="L3" s="33"/>
      <c r="M3" s="33"/>
      <c r="N3" s="33"/>
      <c r="O3" s="34"/>
      <c r="P3" s="34"/>
      <c r="Q3" s="34"/>
      <c r="R3" s="34"/>
      <c r="S3" s="34"/>
      <c r="T3" s="34"/>
      <c r="U3" s="34"/>
      <c r="V3" s="34"/>
      <c r="W3" s="34"/>
      <c r="X3" s="34"/>
      <c r="Y3" s="3"/>
    </row>
    <row r="4" spans="2:25" ht="12.75">
      <c r="B4" s="32"/>
      <c r="C4" s="32"/>
      <c r="D4" s="32"/>
      <c r="E4" s="32"/>
      <c r="F4" s="32"/>
      <c r="G4" s="32"/>
      <c r="H4" s="32"/>
      <c r="I4" s="31"/>
      <c r="J4" s="33"/>
      <c r="K4" s="33"/>
      <c r="L4" s="33"/>
      <c r="M4" s="33"/>
      <c r="N4" s="33"/>
      <c r="O4" s="34"/>
      <c r="P4" s="34"/>
      <c r="Q4" s="34"/>
      <c r="R4" s="34"/>
      <c r="S4" s="34"/>
      <c r="T4" s="34"/>
      <c r="U4" s="34"/>
      <c r="V4" s="34"/>
      <c r="W4" s="34"/>
      <c r="X4" s="34"/>
      <c r="Y4" s="3"/>
    </row>
    <row r="5" spans="2:25" ht="15">
      <c r="B5" s="31"/>
      <c r="C5" s="79" t="s">
        <v>36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18"/>
    </row>
    <row r="6" spans="2:25" ht="18" customHeight="1"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</row>
    <row r="7" spans="2:25" ht="18" customHeight="1">
      <c r="B7" s="80" t="s">
        <v>56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spans="2:25" ht="18" customHeight="1">
      <c r="B8" s="82" t="s">
        <v>61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</row>
    <row r="9" spans="2:25" ht="18" customHeight="1">
      <c r="B9" s="87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</row>
    <row r="10" spans="2:26" ht="24" customHeight="1">
      <c r="B10" s="105" t="s">
        <v>62</v>
      </c>
      <c r="C10" s="10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9"/>
      <c r="Z10"/>
    </row>
    <row r="11" spans="2:26" ht="30" customHeight="1">
      <c r="B11" s="69" t="s">
        <v>26</v>
      </c>
      <c r="C11" s="74" t="s">
        <v>40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98" t="s">
        <v>41</v>
      </c>
      <c r="X11" s="100" t="s">
        <v>43</v>
      </c>
      <c r="Y11" s="20"/>
      <c r="Z11"/>
    </row>
    <row r="12" spans="2:26" ht="48.75" customHeight="1">
      <c r="B12" s="70"/>
      <c r="C12" s="92" t="s">
        <v>58</v>
      </c>
      <c r="D12" s="92" t="s">
        <v>59</v>
      </c>
      <c r="E12" s="92" t="s">
        <v>60</v>
      </c>
      <c r="F12" s="99"/>
      <c r="G12" s="99"/>
      <c r="H12" s="99"/>
      <c r="I12" s="99"/>
      <c r="J12" s="99"/>
      <c r="K12" s="99"/>
      <c r="L12" s="99"/>
      <c r="M12" s="92"/>
      <c r="N12" s="92"/>
      <c r="O12" s="92"/>
      <c r="P12" s="92"/>
      <c r="Q12" s="92"/>
      <c r="R12" s="92"/>
      <c r="S12" s="92"/>
      <c r="T12" s="92"/>
      <c r="U12" s="92"/>
      <c r="V12" s="95"/>
      <c r="W12" s="98"/>
      <c r="X12" s="101"/>
      <c r="Y12" s="20"/>
      <c r="Z12"/>
    </row>
    <row r="13" spans="2:26" ht="15.75" customHeight="1">
      <c r="B13" s="70"/>
      <c r="C13" s="93"/>
      <c r="D13" s="93"/>
      <c r="E13" s="93"/>
      <c r="F13" s="99"/>
      <c r="G13" s="99"/>
      <c r="H13" s="99"/>
      <c r="I13" s="99"/>
      <c r="J13" s="99"/>
      <c r="K13" s="99"/>
      <c r="L13" s="99"/>
      <c r="M13" s="93"/>
      <c r="N13" s="93"/>
      <c r="O13" s="93"/>
      <c r="P13" s="93"/>
      <c r="Q13" s="93"/>
      <c r="R13" s="93"/>
      <c r="S13" s="93"/>
      <c r="T13" s="93"/>
      <c r="U13" s="93"/>
      <c r="V13" s="96"/>
      <c r="W13" s="98"/>
      <c r="X13" s="101"/>
      <c r="Y13" s="20"/>
      <c r="Z13"/>
    </row>
    <row r="14" spans="2:26" ht="30" customHeight="1">
      <c r="B14" s="86"/>
      <c r="C14" s="94"/>
      <c r="D14" s="94"/>
      <c r="E14" s="94"/>
      <c r="F14" s="99"/>
      <c r="G14" s="99"/>
      <c r="H14" s="99"/>
      <c r="I14" s="99"/>
      <c r="J14" s="99"/>
      <c r="K14" s="99"/>
      <c r="L14" s="99"/>
      <c r="M14" s="94"/>
      <c r="N14" s="94"/>
      <c r="O14" s="94"/>
      <c r="P14" s="94"/>
      <c r="Q14" s="94"/>
      <c r="R14" s="94"/>
      <c r="S14" s="94"/>
      <c r="T14" s="94"/>
      <c r="U14" s="94"/>
      <c r="V14" s="97"/>
      <c r="W14" s="98"/>
      <c r="X14" s="102"/>
      <c r="Y14" s="20"/>
      <c r="Z14"/>
    </row>
    <row r="15" spans="2:27" ht="15.75" customHeight="1">
      <c r="B15" s="55">
        <v>1</v>
      </c>
      <c r="C15" s="57">
        <v>0</v>
      </c>
      <c r="D15" s="107">
        <v>4945.2</v>
      </c>
      <c r="E15" s="107">
        <v>1611.05</v>
      </c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8">
        <f>SUM(C15:V15)</f>
        <v>6556.25</v>
      </c>
      <c r="X15" s="59">
        <v>33.43</v>
      </c>
      <c r="Y15" s="21"/>
      <c r="Z15" s="103" t="s">
        <v>44</v>
      </c>
      <c r="AA15" s="103"/>
    </row>
    <row r="16" spans="2:27" ht="15.75">
      <c r="B16" s="55">
        <v>2</v>
      </c>
      <c r="C16" s="57">
        <v>0</v>
      </c>
      <c r="D16" s="107">
        <v>4719.2</v>
      </c>
      <c r="E16" s="107">
        <v>1641.06</v>
      </c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8">
        <f aca="true" t="shared" si="0" ref="W16:W45">SUM(C16:V16)</f>
        <v>6360.26</v>
      </c>
      <c r="X16" s="59">
        <f>IF(Паспорт!P17&gt;0,Паспорт!P17,X15)</f>
        <v>33.43</v>
      </c>
      <c r="Y16" s="21"/>
      <c r="Z16" s="103"/>
      <c r="AA16" s="103"/>
    </row>
    <row r="17" spans="2:27" ht="15.75">
      <c r="B17" s="55">
        <v>3</v>
      </c>
      <c r="C17" s="57">
        <v>0</v>
      </c>
      <c r="D17" s="107">
        <v>5026.45</v>
      </c>
      <c r="E17" s="107">
        <v>1561.96</v>
      </c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8">
        <f t="shared" si="0"/>
        <v>6588.41</v>
      </c>
      <c r="X17" s="59">
        <f>IF(Паспорт!P18&gt;0,Паспорт!P18,X16)</f>
        <v>33.45</v>
      </c>
      <c r="Y17" s="21"/>
      <c r="Z17" s="103"/>
      <c r="AA17" s="103"/>
    </row>
    <row r="18" spans="2:27" ht="15.75">
      <c r="B18" s="55">
        <v>4</v>
      </c>
      <c r="C18" s="57">
        <v>0</v>
      </c>
      <c r="D18" s="107">
        <v>5119.92</v>
      </c>
      <c r="E18" s="107">
        <v>1519.1</v>
      </c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8">
        <f t="shared" si="0"/>
        <v>6639.02</v>
      </c>
      <c r="X18" s="59">
        <f>IF(Паспорт!P19&gt;0,Паспорт!P19,X17)</f>
        <v>33.45</v>
      </c>
      <c r="Y18" s="21"/>
      <c r="Z18" s="103"/>
      <c r="AA18" s="103"/>
    </row>
    <row r="19" spans="2:27" ht="15.75">
      <c r="B19" s="55">
        <v>5</v>
      </c>
      <c r="C19" s="57">
        <v>0</v>
      </c>
      <c r="D19" s="107">
        <v>5002.85</v>
      </c>
      <c r="E19" s="107">
        <v>1428.42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8">
        <f t="shared" si="0"/>
        <v>6431.27</v>
      </c>
      <c r="X19" s="59">
        <f>IF(Паспорт!P20&gt;0,Паспорт!P20,X18)</f>
        <v>33.45</v>
      </c>
      <c r="Y19" s="21"/>
      <c r="Z19" s="103"/>
      <c r="AA19" s="103"/>
    </row>
    <row r="20" spans="2:27" ht="15.75" customHeight="1">
      <c r="B20" s="55">
        <v>6</v>
      </c>
      <c r="C20" s="57">
        <v>0</v>
      </c>
      <c r="D20" s="107">
        <v>4967.86</v>
      </c>
      <c r="E20" s="107">
        <v>1025.3</v>
      </c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8">
        <f t="shared" si="0"/>
        <v>5993.16</v>
      </c>
      <c r="X20" s="59">
        <f>IF(Паспорт!P21&gt;0,Паспорт!P21,X19)</f>
        <v>33.45</v>
      </c>
      <c r="Y20" s="21"/>
      <c r="Z20" s="103"/>
      <c r="AA20" s="103"/>
    </row>
    <row r="21" spans="2:27" ht="15.75">
      <c r="B21" s="55">
        <v>7</v>
      </c>
      <c r="C21" s="57">
        <v>0</v>
      </c>
      <c r="D21" s="107">
        <v>5144.43</v>
      </c>
      <c r="E21" s="107">
        <v>235.66</v>
      </c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8">
        <f t="shared" si="0"/>
        <v>5380.09</v>
      </c>
      <c r="X21" s="59">
        <f>IF(Паспорт!P22&gt;0,Паспорт!P22,X20)</f>
        <v>33.45</v>
      </c>
      <c r="Y21" s="21"/>
      <c r="Z21" s="103"/>
      <c r="AA21" s="103"/>
    </row>
    <row r="22" spans="2:27" ht="15.75">
      <c r="B22" s="55">
        <v>8</v>
      </c>
      <c r="C22" s="57">
        <v>0</v>
      </c>
      <c r="D22" s="107">
        <v>5122.16</v>
      </c>
      <c r="E22" s="107">
        <v>1544.03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8">
        <f t="shared" si="0"/>
        <v>6666.19</v>
      </c>
      <c r="X22" s="59">
        <f>IF(Паспорт!P23&gt;0,Паспорт!P23,X21)</f>
        <v>33.45</v>
      </c>
      <c r="Y22" s="21"/>
      <c r="Z22" s="103"/>
      <c r="AA22" s="103"/>
    </row>
    <row r="23" spans="2:27" ht="15" customHeight="1">
      <c r="B23" s="55">
        <v>9</v>
      </c>
      <c r="C23" s="57">
        <v>0</v>
      </c>
      <c r="D23" s="107">
        <v>4866.81</v>
      </c>
      <c r="E23" s="107">
        <v>1666.89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8">
        <f t="shared" si="0"/>
        <v>6533.700000000001</v>
      </c>
      <c r="X23" s="59">
        <f>IF(Паспорт!P24&gt;0,Паспорт!P24,X22)</f>
        <v>33.45</v>
      </c>
      <c r="Y23" s="21"/>
      <c r="Z23" s="103"/>
      <c r="AA23" s="103"/>
    </row>
    <row r="24" spans="2:26" ht="15.75">
      <c r="B24" s="55">
        <v>10</v>
      </c>
      <c r="C24" s="57">
        <v>0</v>
      </c>
      <c r="D24" s="107">
        <v>4981.79</v>
      </c>
      <c r="E24" s="107">
        <v>1851.45</v>
      </c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8">
        <f t="shared" si="0"/>
        <v>6833.24</v>
      </c>
      <c r="X24" s="59">
        <f>IF(Паспорт!P25&gt;0,Паспорт!P25,X23)</f>
        <v>33.42</v>
      </c>
      <c r="Y24" s="21"/>
      <c r="Z24" s="28"/>
    </row>
    <row r="25" spans="2:26" ht="15.75">
      <c r="B25" s="55">
        <v>11</v>
      </c>
      <c r="C25" s="57">
        <v>0</v>
      </c>
      <c r="D25" s="107">
        <v>4952.19</v>
      </c>
      <c r="E25" s="107">
        <v>1838.86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8">
        <f t="shared" si="0"/>
        <v>6791.049999999999</v>
      </c>
      <c r="X25" s="59">
        <f>IF(Паспорт!P26&gt;0,Паспорт!P26,X24)</f>
        <v>33.42</v>
      </c>
      <c r="Y25" s="21"/>
      <c r="Z25" s="28"/>
    </row>
    <row r="26" spans="2:27" ht="15.75" customHeight="1">
      <c r="B26" s="55">
        <v>12</v>
      </c>
      <c r="C26" s="57">
        <v>0</v>
      </c>
      <c r="D26" s="107">
        <v>4885.12</v>
      </c>
      <c r="E26" s="107">
        <v>1494.9</v>
      </c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8">
        <f t="shared" si="0"/>
        <v>6380.02</v>
      </c>
      <c r="X26" s="59">
        <f>IF(Паспорт!P27&gt;0,Паспорт!P27,X25)</f>
        <v>33.42</v>
      </c>
      <c r="Y26" s="21"/>
      <c r="Z26" s="104" t="s">
        <v>42</v>
      </c>
      <c r="AA26" s="104"/>
    </row>
    <row r="27" spans="2:27" ht="15.75">
      <c r="B27" s="55">
        <v>13</v>
      </c>
      <c r="C27" s="57">
        <v>0</v>
      </c>
      <c r="D27" s="107">
        <v>5736.8</v>
      </c>
      <c r="E27" s="107">
        <v>1266.13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8">
        <f t="shared" si="0"/>
        <v>7002.93</v>
      </c>
      <c r="X27" s="59">
        <f>IF(Паспорт!P28&gt;0,Паспорт!P28,X26)</f>
        <v>33.42</v>
      </c>
      <c r="Y27" s="21"/>
      <c r="Z27" s="104"/>
      <c r="AA27" s="104"/>
    </row>
    <row r="28" spans="2:27" ht="15.75">
      <c r="B28" s="55">
        <v>14</v>
      </c>
      <c r="C28" s="57">
        <v>0</v>
      </c>
      <c r="D28" s="107">
        <v>5985.16</v>
      </c>
      <c r="E28" s="107">
        <v>366.85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8">
        <f t="shared" si="0"/>
        <v>6352.01</v>
      </c>
      <c r="X28" s="59">
        <f>IF(Паспорт!P29&gt;0,Паспорт!P29,X27)</f>
        <v>33.42</v>
      </c>
      <c r="Y28" s="21"/>
      <c r="Z28" s="104"/>
      <c r="AA28" s="104"/>
    </row>
    <row r="29" spans="2:27" ht="15.75">
      <c r="B29" s="55">
        <v>15</v>
      </c>
      <c r="C29" s="57">
        <v>0</v>
      </c>
      <c r="D29" s="107">
        <v>5436.91</v>
      </c>
      <c r="E29" s="107">
        <v>1259.31</v>
      </c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8">
        <f t="shared" si="0"/>
        <v>6696.219999999999</v>
      </c>
      <c r="X29" s="59">
        <f>IF(Паспорт!P30&gt;0,Паспорт!P30,X28)</f>
        <v>33.42</v>
      </c>
      <c r="Y29" s="21"/>
      <c r="Z29" s="104"/>
      <c r="AA29" s="104"/>
    </row>
    <row r="30" spans="2:27" ht="15.75">
      <c r="B30" s="56">
        <v>16</v>
      </c>
      <c r="C30" s="57">
        <v>0</v>
      </c>
      <c r="D30" s="107">
        <v>5203.67</v>
      </c>
      <c r="E30" s="107">
        <v>1804.3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8">
        <f t="shared" si="0"/>
        <v>7007.97</v>
      </c>
      <c r="X30" s="59">
        <f>IF(Паспорт!P31&gt;0,Паспорт!P31,X29)</f>
        <v>33.42</v>
      </c>
      <c r="Y30" s="21"/>
      <c r="Z30" s="104"/>
      <c r="AA30" s="104"/>
    </row>
    <row r="31" spans="2:27" ht="15.75">
      <c r="B31" s="56">
        <v>17</v>
      </c>
      <c r="C31" s="57">
        <v>0</v>
      </c>
      <c r="D31" s="107">
        <v>5158.09</v>
      </c>
      <c r="E31" s="107">
        <v>1665.44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8">
        <f t="shared" si="0"/>
        <v>6823.530000000001</v>
      </c>
      <c r="X31" s="59">
        <f>IF(Паспорт!P32&gt;0,Паспорт!P32,X30)</f>
        <v>33.42</v>
      </c>
      <c r="Y31" s="21"/>
      <c r="Z31" s="104"/>
      <c r="AA31" s="104"/>
    </row>
    <row r="32" spans="2:26" ht="15.75">
      <c r="B32" s="56">
        <v>18</v>
      </c>
      <c r="C32" s="57">
        <v>0</v>
      </c>
      <c r="D32" s="107">
        <v>5232.46</v>
      </c>
      <c r="E32" s="107">
        <v>1177.66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8">
        <f t="shared" si="0"/>
        <v>6410.12</v>
      </c>
      <c r="X32" s="59">
        <f>IF(Паспорт!P33&gt;0,Паспорт!P33,X31)</f>
        <v>33.42</v>
      </c>
      <c r="Y32" s="21"/>
      <c r="Z32" s="28"/>
    </row>
    <row r="33" spans="2:26" ht="15.75">
      <c r="B33" s="56">
        <v>19</v>
      </c>
      <c r="C33" s="57">
        <v>0</v>
      </c>
      <c r="D33" s="107">
        <v>4863.25</v>
      </c>
      <c r="E33" s="107">
        <v>1213.57</v>
      </c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8">
        <f t="shared" si="0"/>
        <v>6076.82</v>
      </c>
      <c r="X33" s="59">
        <f>IF(Паспорт!P34&gt;0,Паспорт!P34,X32)</f>
        <v>33.42</v>
      </c>
      <c r="Y33" s="21"/>
      <c r="Z33" s="28"/>
    </row>
    <row r="34" spans="2:26" ht="15.75">
      <c r="B34" s="56">
        <v>20</v>
      </c>
      <c r="C34" s="57">
        <v>0</v>
      </c>
      <c r="D34" s="107">
        <v>5331.9</v>
      </c>
      <c r="E34" s="107">
        <v>971.03</v>
      </c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8">
        <f t="shared" si="0"/>
        <v>6302.929999999999</v>
      </c>
      <c r="X34" s="59">
        <f>IF(Паспорт!P35&gt;0,Паспорт!P35,X33)</f>
        <v>33.42</v>
      </c>
      <c r="Y34" s="21"/>
      <c r="Z34" s="28"/>
    </row>
    <row r="35" spans="2:26" ht="15.75">
      <c r="B35" s="56">
        <v>21</v>
      </c>
      <c r="C35" s="57">
        <v>0</v>
      </c>
      <c r="D35" s="107">
        <v>5500.76</v>
      </c>
      <c r="E35" s="107">
        <v>97</v>
      </c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8">
        <f t="shared" si="0"/>
        <v>5597.76</v>
      </c>
      <c r="X35" s="59">
        <f>IF(Паспорт!P36&gt;0,Паспорт!P36,X34)</f>
        <v>33.42</v>
      </c>
      <c r="Y35" s="21"/>
      <c r="Z35" s="28"/>
    </row>
    <row r="36" spans="2:26" ht="15.75">
      <c r="B36" s="56">
        <v>22</v>
      </c>
      <c r="C36" s="57">
        <v>0</v>
      </c>
      <c r="D36" s="107">
        <v>4997.97</v>
      </c>
      <c r="E36" s="107">
        <v>1642.89</v>
      </c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8">
        <f t="shared" si="0"/>
        <v>6640.860000000001</v>
      </c>
      <c r="X36" s="59">
        <f>IF(Паспорт!P37&gt;0,Паспорт!P37,X35)</f>
        <v>33.42</v>
      </c>
      <c r="Y36" s="21"/>
      <c r="Z36" s="28"/>
    </row>
    <row r="37" spans="2:26" ht="15.75">
      <c r="B37" s="56">
        <v>23</v>
      </c>
      <c r="C37" s="57">
        <v>0</v>
      </c>
      <c r="D37" s="107">
        <v>4946.91</v>
      </c>
      <c r="E37" s="107">
        <v>1097.02</v>
      </c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8">
        <f t="shared" si="0"/>
        <v>6043.93</v>
      </c>
      <c r="X37" s="59">
        <f>IF(Паспорт!P38&gt;0,Паспорт!P38,X36)</f>
        <v>33.42</v>
      </c>
      <c r="Y37" s="21"/>
      <c r="Z37" s="28"/>
    </row>
    <row r="38" spans="2:26" ht="15.75">
      <c r="B38" s="56">
        <v>24</v>
      </c>
      <c r="C38" s="57">
        <v>0</v>
      </c>
      <c r="D38" s="107">
        <v>5412.08</v>
      </c>
      <c r="E38" s="107">
        <v>715.92</v>
      </c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8">
        <f t="shared" si="0"/>
        <v>6128</v>
      </c>
      <c r="X38" s="59">
        <f>IF(Паспорт!P39&gt;0,Паспорт!P39,X37)</f>
        <v>33.42</v>
      </c>
      <c r="Y38" s="21"/>
      <c r="Z38" s="28"/>
    </row>
    <row r="39" spans="2:26" ht="15.75">
      <c r="B39" s="56">
        <v>25</v>
      </c>
      <c r="C39" s="57">
        <v>0</v>
      </c>
      <c r="D39" s="107">
        <v>5533.28</v>
      </c>
      <c r="E39" s="107">
        <v>1673.57</v>
      </c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8">
        <f t="shared" si="0"/>
        <v>7206.849999999999</v>
      </c>
      <c r="X39" s="59">
        <f>IF(Паспорт!P40&gt;0,Паспорт!P40,X38)</f>
        <v>33.4</v>
      </c>
      <c r="Y39" s="21"/>
      <c r="Z39" s="28"/>
    </row>
    <row r="40" spans="2:26" ht="15.75">
      <c r="B40" s="56">
        <v>26</v>
      </c>
      <c r="C40" s="57">
        <v>0</v>
      </c>
      <c r="D40" s="107">
        <v>5464.44</v>
      </c>
      <c r="E40" s="107">
        <v>1440.64</v>
      </c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8">
        <f t="shared" si="0"/>
        <v>6905.08</v>
      </c>
      <c r="X40" s="59">
        <f>IF(Паспорт!P41&gt;0,Паспорт!P41,X39)</f>
        <v>33.4</v>
      </c>
      <c r="Y40" s="21"/>
      <c r="Z40" s="28"/>
    </row>
    <row r="41" spans="2:26" ht="15.75">
      <c r="B41" s="56">
        <v>27</v>
      </c>
      <c r="C41" s="57">
        <v>0</v>
      </c>
      <c r="D41" s="107">
        <v>5804.72</v>
      </c>
      <c r="E41" s="107">
        <v>922.72</v>
      </c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8">
        <f t="shared" si="0"/>
        <v>6727.4400000000005</v>
      </c>
      <c r="X41" s="59">
        <f>IF(Паспорт!P42&gt;0,Паспорт!P42,X40)</f>
        <v>33.4</v>
      </c>
      <c r="Y41" s="21"/>
      <c r="Z41" s="28"/>
    </row>
    <row r="42" spans="2:26" ht="15.75">
      <c r="B42" s="56">
        <v>28</v>
      </c>
      <c r="C42" s="57">
        <v>0</v>
      </c>
      <c r="D42" s="107">
        <v>5438.68</v>
      </c>
      <c r="E42" s="107">
        <v>249.22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8">
        <f t="shared" si="0"/>
        <v>5687.900000000001</v>
      </c>
      <c r="X42" s="59">
        <f>IF(Паспорт!P43&gt;0,Паспорт!P43,X41)</f>
        <v>33.4</v>
      </c>
      <c r="Y42" s="21"/>
      <c r="Z42" s="28"/>
    </row>
    <row r="43" spans="2:26" ht="15.75" customHeight="1">
      <c r="B43" s="56">
        <v>29</v>
      </c>
      <c r="C43" s="57">
        <v>0</v>
      </c>
      <c r="D43" s="107">
        <v>5157.6</v>
      </c>
      <c r="E43" s="107">
        <v>1378.8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8">
        <f t="shared" si="0"/>
        <v>6536.400000000001</v>
      </c>
      <c r="X43" s="59">
        <f>IF(Паспорт!P44&gt;0,Паспорт!P44,X42)</f>
        <v>33.4</v>
      </c>
      <c r="Y43" s="21"/>
      <c r="Z43" s="28"/>
    </row>
    <row r="44" spans="2:26" ht="15.75" customHeight="1">
      <c r="B44" s="56">
        <v>30</v>
      </c>
      <c r="C44" s="57">
        <v>0</v>
      </c>
      <c r="D44" s="107">
        <v>4961.54</v>
      </c>
      <c r="E44" s="107">
        <v>1701.27</v>
      </c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8">
        <f t="shared" si="0"/>
        <v>6662.8099999999995</v>
      </c>
      <c r="X44" s="59">
        <f>IF(Паспорт!P45&gt;0,Паспорт!P45,X43)</f>
        <v>33.4</v>
      </c>
      <c r="Y44" s="21"/>
      <c r="Z44" s="28"/>
    </row>
    <row r="45" spans="2:26" ht="15.75" customHeight="1">
      <c r="B45" s="56">
        <v>31</v>
      </c>
      <c r="C45" s="57">
        <v>0</v>
      </c>
      <c r="D45" s="107">
        <v>5644.01</v>
      </c>
      <c r="E45" s="107">
        <v>1671.1</v>
      </c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8">
        <f t="shared" si="0"/>
        <v>7315.110000000001</v>
      </c>
      <c r="X45" s="59">
        <f>IF(Паспорт!P46&gt;0,Паспорт!P46,X44)</f>
        <v>33.4</v>
      </c>
      <c r="Y45" s="27"/>
      <c r="Z45" s="28"/>
    </row>
    <row r="46" spans="2:27" ht="66" customHeight="1">
      <c r="B46" s="15" t="s">
        <v>41</v>
      </c>
      <c r="C46" s="60">
        <f aca="true" t="shared" si="1" ref="C46:V46">SUM(C15:C45)</f>
        <v>0</v>
      </c>
      <c r="D46" s="60">
        <f t="shared" si="1"/>
        <v>161544.21000000002</v>
      </c>
      <c r="E46" s="60">
        <f t="shared" si="1"/>
        <v>39733.119999999995</v>
      </c>
      <c r="F46" s="60">
        <f t="shared" si="1"/>
        <v>0</v>
      </c>
      <c r="G46" s="60">
        <f t="shared" si="1"/>
        <v>0</v>
      </c>
      <c r="H46" s="60">
        <f t="shared" si="1"/>
        <v>0</v>
      </c>
      <c r="I46" s="60">
        <f t="shared" si="1"/>
        <v>0</v>
      </c>
      <c r="J46" s="60">
        <f t="shared" si="1"/>
        <v>0</v>
      </c>
      <c r="K46" s="60">
        <f t="shared" si="1"/>
        <v>0</v>
      </c>
      <c r="L46" s="60">
        <f t="shared" si="1"/>
        <v>0</v>
      </c>
      <c r="M46" s="60">
        <f t="shared" si="1"/>
        <v>0</v>
      </c>
      <c r="N46" s="60">
        <f t="shared" si="1"/>
        <v>0</v>
      </c>
      <c r="O46" s="60">
        <f t="shared" si="1"/>
        <v>0</v>
      </c>
      <c r="P46" s="60">
        <f t="shared" si="1"/>
        <v>0</v>
      </c>
      <c r="Q46" s="60">
        <f t="shared" si="1"/>
        <v>0</v>
      </c>
      <c r="R46" s="60">
        <f t="shared" si="1"/>
        <v>0</v>
      </c>
      <c r="S46" s="60">
        <f t="shared" si="1"/>
        <v>0</v>
      </c>
      <c r="T46" s="60">
        <f t="shared" si="1"/>
        <v>0</v>
      </c>
      <c r="U46" s="60">
        <f t="shared" si="1"/>
        <v>0</v>
      </c>
      <c r="V46" s="60">
        <f t="shared" si="1"/>
        <v>0</v>
      </c>
      <c r="W46" s="61">
        <f>SUM(W15:W45)</f>
        <v>201277.32999999996</v>
      </c>
      <c r="X46" s="62">
        <f>SUMPRODUCT(X15:X45,W15:W45)/SUM(W15:W45)</f>
        <v>33.42256009208788</v>
      </c>
      <c r="Y46" s="26"/>
      <c r="Z46" s="104" t="s">
        <v>42</v>
      </c>
      <c r="AA46" s="104"/>
    </row>
    <row r="47" spans="2:26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2"/>
      <c r="Z47"/>
    </row>
    <row r="48" spans="3:26" ht="12.75"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23"/>
      <c r="Z48"/>
    </row>
    <row r="49" spans="3:4" ht="12.75">
      <c r="C49" s="1"/>
      <c r="D49" s="1"/>
    </row>
    <row r="50" spans="2:25" ht="15">
      <c r="B50" s="30"/>
      <c r="C50" s="41" t="s">
        <v>51</v>
      </c>
      <c r="D50" s="41"/>
      <c r="E50" s="41"/>
      <c r="F50" s="41"/>
      <c r="G50" s="41"/>
      <c r="H50" s="14"/>
      <c r="I50" s="14"/>
      <c r="J50" s="14"/>
      <c r="K50" s="14"/>
      <c r="L50" s="14"/>
      <c r="M50" s="14"/>
      <c r="N50" s="14"/>
      <c r="O50" s="14"/>
      <c r="P50" s="41" t="s">
        <v>50</v>
      </c>
      <c r="Q50" s="14"/>
      <c r="R50" s="14"/>
      <c r="S50" s="14"/>
      <c r="T50" s="14"/>
      <c r="U50" s="44"/>
      <c r="V50" s="44"/>
      <c r="W50" s="72">
        <v>42614</v>
      </c>
      <c r="X50" s="73"/>
      <c r="Y50" s="24"/>
    </row>
    <row r="51" spans="3:25" ht="12.75">
      <c r="C51" s="43"/>
      <c r="D51" s="43" t="s">
        <v>38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5" t="s">
        <v>29</v>
      </c>
      <c r="Q51" s="45"/>
      <c r="R51" s="43"/>
      <c r="S51" s="43"/>
      <c r="T51" s="43"/>
      <c r="U51" s="42" t="s">
        <v>0</v>
      </c>
      <c r="V51" s="42"/>
      <c r="W51" s="42"/>
      <c r="X51" s="42" t="s">
        <v>16</v>
      </c>
      <c r="Y51" s="2"/>
    </row>
    <row r="52" spans="3:25" ht="18" customHeight="1">
      <c r="C52" s="13" t="s">
        <v>37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1</v>
      </c>
      <c r="P52" s="41" t="s">
        <v>54</v>
      </c>
      <c r="Q52" s="14"/>
      <c r="R52" s="14"/>
      <c r="S52" s="14"/>
      <c r="T52" s="14"/>
      <c r="U52" s="44"/>
      <c r="V52" s="44"/>
      <c r="W52" s="72">
        <v>42614</v>
      </c>
      <c r="X52" s="73"/>
      <c r="Y52" s="25"/>
    </row>
    <row r="53" spans="3:25" ht="12.75">
      <c r="C53" s="1"/>
      <c r="D53" s="43" t="s">
        <v>39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 t="s">
        <v>29</v>
      </c>
      <c r="Q53" s="43"/>
      <c r="R53" s="43"/>
      <c r="S53" s="43"/>
      <c r="T53" s="43"/>
      <c r="U53" s="42" t="s">
        <v>0</v>
      </c>
      <c r="V53" s="42"/>
      <c r="W53" s="42"/>
      <c r="X53" s="42" t="s">
        <v>16</v>
      </c>
      <c r="Y53" s="2"/>
    </row>
  </sheetData>
  <sheetProtection/>
  <mergeCells count="35">
    <mergeCell ref="Z15:AA23"/>
    <mergeCell ref="Z26:AA31"/>
    <mergeCell ref="C48:X48"/>
    <mergeCell ref="J12:J14"/>
    <mergeCell ref="K12:K14"/>
    <mergeCell ref="L12:L14"/>
    <mergeCell ref="M12:M14"/>
    <mergeCell ref="Z46:AA46"/>
    <mergeCell ref="F12:F14"/>
    <mergeCell ref="S12:S14"/>
    <mergeCell ref="X11:X14"/>
    <mergeCell ref="P12:P14"/>
    <mergeCell ref="Q12:Q14"/>
    <mergeCell ref="C11:V11"/>
    <mergeCell ref="C5:X5"/>
    <mergeCell ref="R12:R14"/>
    <mergeCell ref="B11:B14"/>
    <mergeCell ref="I12:I14"/>
    <mergeCell ref="C12:C14"/>
    <mergeCell ref="N12:N14"/>
    <mergeCell ref="O12:O14"/>
    <mergeCell ref="E12:E14"/>
    <mergeCell ref="G12:G14"/>
    <mergeCell ref="H12:H14"/>
    <mergeCell ref="D12:D14"/>
    <mergeCell ref="W52:X52"/>
    <mergeCell ref="B6:Y6"/>
    <mergeCell ref="B7:Y7"/>
    <mergeCell ref="B8:Y8"/>
    <mergeCell ref="B9:Y9"/>
    <mergeCell ref="W50:X50"/>
    <mergeCell ref="T12:T14"/>
    <mergeCell ref="U12:U14"/>
    <mergeCell ref="V12:V14"/>
    <mergeCell ref="W11:W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Семутин Сергей Николаевич</cp:lastModifiedBy>
  <cp:lastPrinted>2016-09-02T12:27:41Z</cp:lastPrinted>
  <dcterms:created xsi:type="dcterms:W3CDTF">2010-01-29T08:37:16Z</dcterms:created>
  <dcterms:modified xsi:type="dcterms:W3CDTF">2016-09-05T08:16:22Z</dcterms:modified>
  <cp:category/>
  <cp:version/>
  <cp:contentType/>
  <cp:contentStatus/>
</cp:coreProperties>
</file>