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<sst xmlns="http://schemas.openxmlformats.org/spreadsheetml/2006/main" count="97" uniqueCount="76">
  <si>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</si>
  <si>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</si>
  <si>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</si>
  <si>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</si>
  <si>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</si>
  <si>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</si>
  <si>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</si>
  <si>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</si>
  <si>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</si>
  <si>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</si>
  <si>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</si>
  <si>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</si>
  <si>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</si>
  <si>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</si>
  <si>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</si>
  <si>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</si>
  <si>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</si>
  <si>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</si>
  <si>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</si>
  <si>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</si>
  <si>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</si>
  <si>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</si>
  <si>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</si>
  <si>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</si>
  <si>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</si>
  <si>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</si>
  <si>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</si>
  <si>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</si>
  <si>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</si>
  <si>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</si>
  <si>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</si>
  <si>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</si>
  <si>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</si>
  <si>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</si>
  <si>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</si>
  <si>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</si>
  <si>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</si>
  <si>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</si>
  <si>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</si>
  <si>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</si>
  <si>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</si>
  <si>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</si>
  <si>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</si>
  <si>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</si>
  <si>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</si>
  <si>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</si>
  <si>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</si>
  <si>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</si>
  <si>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</si>
  <si>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</si>
  <si>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Ханикін С.Ю.</t>
  </si>
  <si>
    <t>Начальник  Харківського ЛВУМГ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</si>
  <si>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</si>
  <si>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</si>
  <si>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</si>
  <si>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</si>
  <si>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ГРС-2 м.Харків</t>
  </si>
  <si>
    <t>ГРС Золочів</t>
  </si>
  <si>
    <t>ГРС Слатіне</t>
  </si>
  <si>
    <t>ГРС Проходи</t>
  </si>
  <si>
    <t>ГРС Дергачі</t>
  </si>
  <si>
    <t>ГРС Пересічне</t>
  </si>
  <si>
    <t>ГРС Липці</t>
  </si>
  <si>
    <t>ГРС Вільхівка</t>
  </si>
  <si>
    <t>ГРС Кутузівка</t>
  </si>
  <si>
    <t>ГРС В.Бабка</t>
  </si>
  <si>
    <t>ГРС Стрілеча</t>
  </si>
  <si>
    <t>ГРС Р.Тішки</t>
  </si>
  <si>
    <t>ГРС Печеніги</t>
  </si>
  <si>
    <t>ГРС-5 м.Харків ТЕЦ-5</t>
  </si>
  <si>
    <t>ГРС-5 м.Харків Куряж</t>
  </si>
  <si>
    <t>ГРС-2 м.Харків с.Берізка</t>
  </si>
  <si>
    <t>переданого Харківським ЛВУМГ  та прийнятого ПАТ "Харківгаз",  ПАТ "Харківміськгаз"  по  ГРС-5 м.Харків</t>
  </si>
  <si>
    <t>з газопроводу  ШБКБ    за період з 01.08.2016 по 31.08.2016</t>
  </si>
  <si>
    <r>
      <t xml:space="preserve">переданого Харківським ЛВУМГ   по  ГРС-5 м.Харків, </t>
    </r>
    <r>
      <rPr>
        <sz val="11"/>
        <rFont val="Arial"/>
        <family val="2"/>
      </rPr>
      <t>ГРС-5 м.Харків,ГРС-2 м.Харків,ГРС Золочів,ГРС Слатіне,ГРС Проходи,ГРС Дергачі,ГРС Пересічне,ГРС Липці,ГРС Вільхівка,ГРС Кутузівка, ГРС В.Бабка,ГРС Стрілече,ГРС Р.Тішки, ГРС Печеніги.</t>
    </r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</si>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</sst>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" fillId="0" borderId="0" xfId="0" applyFont="1" applyAlignment="1">
      <alignment/>
    </xf>
    <xf numFmtId="0" fontId="89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8" fillId="0" borderId="10" xfId="0" applyNumberFormat="1" applyFont="1" applyBorder="1" applyAlignment="1">
      <alignment horizontal="center"/>
    </xf>
    <xf numFmtId="171" fontId="88" fillId="0" borderId="10" xfId="0" applyNumberFormat="1" applyFont="1" applyBorder="1" applyAlignment="1">
      <alignment horizontal="center" wrapText="1"/>
    </xf>
    <xf numFmtId="2" fontId="88" fillId="0" borderId="10" xfId="0" applyNumberFormat="1" applyFont="1" applyBorder="1" applyAlignment="1">
      <alignment horizontal="center" wrapText="1"/>
    </xf>
    <xf numFmtId="1" fontId="88" fillId="0" borderId="10" xfId="0" applyNumberFormat="1" applyFont="1" applyBorder="1" applyAlignment="1">
      <alignment horizontal="center" wrapText="1"/>
    </xf>
    <xf numFmtId="169" fontId="88" fillId="0" borderId="10" xfId="0" applyNumberFormat="1" applyFont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top" wrapText="1"/>
    </xf>
    <xf numFmtId="171" fontId="88" fillId="0" borderId="10" xfId="0" applyNumberFormat="1" applyFont="1" applyBorder="1" applyAlignment="1">
      <alignment wrapText="1"/>
    </xf>
    <xf numFmtId="2" fontId="88" fillId="0" borderId="10" xfId="0" applyNumberFormat="1" applyFont="1" applyFill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8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87" fillId="0" borderId="11" xfId="0" applyFont="1" applyBorder="1" applyAlignment="1">
      <alignment horizontal="left"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left"/>
    </xf>
    <xf numFmtId="0" fontId="0" fillId="0" borderId="14" xfId="0" applyBorder="1" applyAlignment="1">
      <alignment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95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A8" sqref="A8:IV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9" t="s">
        <v>30</v>
      </c>
      <c r="C1" s="39"/>
      <c r="D1" s="39"/>
      <c r="E1" s="39"/>
      <c r="F1" s="39"/>
      <c r="G1" s="39"/>
      <c r="I1" s="39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2:27" ht="12.75">
      <c r="B2" s="39" t="s">
        <v>45</v>
      </c>
      <c r="C2" s="39"/>
      <c r="D2" s="39"/>
      <c r="E2" s="39"/>
      <c r="F2" s="39"/>
      <c r="G2" s="39"/>
      <c r="I2" s="39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2.75">
      <c r="B3" s="40" t="s">
        <v>46</v>
      </c>
      <c r="C3" s="39"/>
      <c r="D3" s="39"/>
      <c r="E3" s="39"/>
      <c r="F3" s="39"/>
      <c r="G3" s="39"/>
      <c r="I3" s="39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</row>
    <row r="4" spans="2:27" ht="12.75">
      <c r="B4" s="39" t="s">
        <v>31</v>
      </c>
      <c r="C4" s="39"/>
      <c r="D4" s="39"/>
      <c r="E4" s="39"/>
      <c r="F4" s="39"/>
      <c r="G4" s="39"/>
      <c r="I4" s="39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2.75">
      <c r="B5" s="39" t="s">
        <v>47</v>
      </c>
      <c r="C5" s="39"/>
      <c r="D5" s="39"/>
      <c r="E5" s="39" t="s">
        <v>48</v>
      </c>
      <c r="F5" s="39"/>
      <c r="G5" s="39" t="s">
        <v>49</v>
      </c>
      <c r="H5" s="41"/>
      <c r="I5" s="39"/>
      <c r="J5" s="34"/>
      <c r="K5" s="34"/>
      <c r="L5" s="34"/>
      <c r="M5" s="34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27" ht="15">
      <c r="B6" s="32"/>
      <c r="C6" s="79" t="s">
        <v>18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37"/>
      <c r="AA6" s="38"/>
    </row>
    <row r="7" spans="2:27" ht="18" customHeight="1">
      <c r="B7" s="84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35"/>
      <c r="AA7" s="35"/>
    </row>
    <row r="8" spans="2:27" ht="37.5" customHeight="1">
      <c r="B8" s="80" t="s">
        <v>72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35"/>
      <c r="AA8" s="35"/>
    </row>
    <row r="9" spans="2:27" ht="18" customHeight="1">
      <c r="B9" s="82" t="s">
        <v>73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35"/>
      <c r="AA9" s="35"/>
    </row>
    <row r="10" spans="2:27" ht="18" customHeight="1">
      <c r="B10" s="87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35"/>
      <c r="AA10" s="35"/>
    </row>
    <row r="11" spans="2:27" ht="12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3"/>
      <c r="AA11" s="3"/>
    </row>
    <row r="12" spans="2:29" ht="30" customHeight="1">
      <c r="B12" s="70" t="s">
        <v>26</v>
      </c>
      <c r="C12" s="76" t="s">
        <v>17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8"/>
      <c r="O12" s="76" t="s">
        <v>6</v>
      </c>
      <c r="P12" s="77"/>
      <c r="Q12" s="77"/>
      <c r="R12" s="77"/>
      <c r="S12" s="77"/>
      <c r="T12" s="77"/>
      <c r="U12" s="89" t="s">
        <v>22</v>
      </c>
      <c r="V12" s="70" t="s">
        <v>23</v>
      </c>
      <c r="W12" s="70" t="s">
        <v>34</v>
      </c>
      <c r="X12" s="70" t="s">
        <v>25</v>
      </c>
      <c r="Y12" s="70" t="s">
        <v>24</v>
      </c>
      <c r="Z12" s="3"/>
      <c r="AB12" s="6"/>
      <c r="AC12"/>
    </row>
    <row r="13" spans="2:29" ht="48.75" customHeight="1">
      <c r="B13" s="71"/>
      <c r="C13" s="69" t="s">
        <v>2</v>
      </c>
      <c r="D13" s="73" t="s">
        <v>3</v>
      </c>
      <c r="E13" s="73" t="s">
        <v>4</v>
      </c>
      <c r="F13" s="73" t="s">
        <v>5</v>
      </c>
      <c r="G13" s="73" t="s">
        <v>8</v>
      </c>
      <c r="H13" s="73" t="s">
        <v>9</v>
      </c>
      <c r="I13" s="73" t="s">
        <v>10</v>
      </c>
      <c r="J13" s="73" t="s">
        <v>11</v>
      </c>
      <c r="K13" s="73" t="s">
        <v>12</v>
      </c>
      <c r="L13" s="73" t="s">
        <v>13</v>
      </c>
      <c r="M13" s="70" t="s">
        <v>14</v>
      </c>
      <c r="N13" s="70" t="s">
        <v>15</v>
      </c>
      <c r="O13" s="70" t="s">
        <v>7</v>
      </c>
      <c r="P13" s="70" t="s">
        <v>19</v>
      </c>
      <c r="Q13" s="70" t="s">
        <v>32</v>
      </c>
      <c r="R13" s="70" t="s">
        <v>20</v>
      </c>
      <c r="S13" s="70" t="s">
        <v>33</v>
      </c>
      <c r="T13" s="70" t="s">
        <v>21</v>
      </c>
      <c r="U13" s="90"/>
      <c r="V13" s="71"/>
      <c r="W13" s="71"/>
      <c r="X13" s="71"/>
      <c r="Y13" s="71"/>
      <c r="Z13" s="3"/>
      <c r="AB13" s="6"/>
      <c r="AC13"/>
    </row>
    <row r="14" spans="2:29" ht="15.75" customHeight="1">
      <c r="B14" s="71"/>
      <c r="C14" s="69"/>
      <c r="D14" s="73"/>
      <c r="E14" s="73"/>
      <c r="F14" s="73"/>
      <c r="G14" s="73"/>
      <c r="H14" s="73"/>
      <c r="I14" s="73"/>
      <c r="J14" s="73"/>
      <c r="K14" s="73"/>
      <c r="L14" s="73"/>
      <c r="M14" s="71"/>
      <c r="N14" s="71"/>
      <c r="O14" s="71"/>
      <c r="P14" s="71"/>
      <c r="Q14" s="71"/>
      <c r="R14" s="71"/>
      <c r="S14" s="71"/>
      <c r="T14" s="71"/>
      <c r="U14" s="90"/>
      <c r="V14" s="71"/>
      <c r="W14" s="71"/>
      <c r="X14" s="71"/>
      <c r="Y14" s="71"/>
      <c r="Z14" s="3"/>
      <c r="AB14" s="6"/>
      <c r="AC14"/>
    </row>
    <row r="15" spans="2:29" ht="30" customHeight="1">
      <c r="B15" s="86"/>
      <c r="C15" s="69"/>
      <c r="D15" s="73"/>
      <c r="E15" s="73"/>
      <c r="F15" s="73"/>
      <c r="G15" s="73"/>
      <c r="H15" s="73"/>
      <c r="I15" s="73"/>
      <c r="J15" s="73"/>
      <c r="K15" s="73"/>
      <c r="L15" s="73"/>
      <c r="M15" s="72"/>
      <c r="N15" s="72"/>
      <c r="O15" s="72"/>
      <c r="P15" s="72"/>
      <c r="Q15" s="72"/>
      <c r="R15" s="72"/>
      <c r="S15" s="72"/>
      <c r="T15" s="72"/>
      <c r="U15" s="91"/>
      <c r="V15" s="72"/>
      <c r="W15" s="72"/>
      <c r="X15" s="72"/>
      <c r="Y15" s="72"/>
      <c r="Z15" s="3"/>
      <c r="AB15" s="6"/>
      <c r="AC15"/>
    </row>
    <row r="16" spans="2:29" ht="12.75">
      <c r="B16" s="15">
        <v>1</v>
      </c>
      <c r="C16" s="47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50"/>
      <c r="R16" s="49"/>
      <c r="S16" s="50"/>
      <c r="T16" s="49"/>
      <c r="U16" s="51"/>
      <c r="V16" s="51"/>
      <c r="W16" s="48"/>
      <c r="X16" s="55"/>
      <c r="Y16" s="55"/>
      <c r="AA16" s="4">
        <f aca="true" t="shared" si="0" ref="AA16:AA46">SUM(C16:N16)</f>
        <v>0</v>
      </c>
      <c r="AB16" s="30" t="str">
        <f>IF(AA16=100,"ОК"," ")</f>
        <v> </v>
      </c>
      <c r="AC16"/>
    </row>
    <row r="17" spans="2:29" ht="12.75">
      <c r="B17" s="15">
        <v>2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50"/>
      <c r="R17" s="49"/>
      <c r="S17" s="50"/>
      <c r="T17" s="49"/>
      <c r="U17" s="51"/>
      <c r="V17" s="51"/>
      <c r="W17" s="48"/>
      <c r="X17" s="55"/>
      <c r="Y17" s="55"/>
      <c r="AA17" s="4">
        <f t="shared" si="0"/>
        <v>0</v>
      </c>
      <c r="AB17" s="30" t="str">
        <f>IF(AA17=100,"ОК"," ")</f>
        <v> </v>
      </c>
      <c r="AC17"/>
    </row>
    <row r="18" spans="2:29" ht="12.75">
      <c r="B18" s="15">
        <v>3</v>
      </c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50"/>
      <c r="R18" s="49"/>
      <c r="S18" s="50"/>
      <c r="T18" s="49"/>
      <c r="U18" s="51"/>
      <c r="V18" s="51"/>
      <c r="W18" s="48"/>
      <c r="X18" s="55"/>
      <c r="Y18" s="55"/>
      <c r="AA18" s="4">
        <f t="shared" si="0"/>
        <v>0</v>
      </c>
      <c r="AB18" s="30" t="str">
        <f>IF(AA18=100,"ОК"," ")</f>
        <v> </v>
      </c>
      <c r="AC18"/>
    </row>
    <row r="19" spans="2:29" ht="12.75">
      <c r="B19" s="15">
        <v>4</v>
      </c>
      <c r="C19" s="47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50"/>
      <c r="R19" s="49"/>
      <c r="S19" s="50"/>
      <c r="T19" s="49"/>
      <c r="U19" s="51"/>
      <c r="V19" s="51"/>
      <c r="W19" s="48"/>
      <c r="X19" s="55"/>
      <c r="Y19" s="55"/>
      <c r="AA19" s="4">
        <f t="shared" si="0"/>
        <v>0</v>
      </c>
      <c r="AB19" s="30" t="str">
        <f aca="true" t="shared" si="1" ref="AB19:AB46">IF(AA19=100,"ОК"," ")</f>
        <v> </v>
      </c>
      <c r="AC19"/>
    </row>
    <row r="20" spans="2:29" ht="12.75">
      <c r="B20" s="15">
        <v>5</v>
      </c>
      <c r="C20" s="47">
        <v>88.6721</v>
      </c>
      <c r="D20" s="48">
        <v>3.9441</v>
      </c>
      <c r="E20" s="48">
        <v>1.3575</v>
      </c>
      <c r="F20" s="48">
        <v>0.1629</v>
      </c>
      <c r="G20" s="48">
        <v>0.2977</v>
      </c>
      <c r="H20" s="48">
        <v>0.0032</v>
      </c>
      <c r="I20" s="48">
        <v>0.0819</v>
      </c>
      <c r="J20" s="48">
        <v>0.0735</v>
      </c>
      <c r="K20" s="48">
        <v>0.1234</v>
      </c>
      <c r="L20" s="48">
        <v>0.0613</v>
      </c>
      <c r="M20" s="48">
        <v>3.303</v>
      </c>
      <c r="N20" s="48">
        <v>1.9193</v>
      </c>
      <c r="O20" s="48">
        <v>0.762</v>
      </c>
      <c r="P20" s="49">
        <v>34.08</v>
      </c>
      <c r="Q20" s="50">
        <v>8140</v>
      </c>
      <c r="R20" s="49">
        <v>37.72</v>
      </c>
      <c r="S20" s="50">
        <v>9010</v>
      </c>
      <c r="T20" s="49">
        <v>47.43</v>
      </c>
      <c r="U20" s="51">
        <v>-8.6</v>
      </c>
      <c r="V20" s="51">
        <v>-3.8</v>
      </c>
      <c r="W20" s="48"/>
      <c r="X20" s="55"/>
      <c r="Y20" s="55"/>
      <c r="AA20" s="4">
        <f t="shared" si="0"/>
        <v>99.99990000000003</v>
      </c>
      <c r="AB20" s="30" t="str">
        <f t="shared" si="1"/>
        <v> </v>
      </c>
      <c r="AC20"/>
    </row>
    <row r="21" spans="2:29" ht="12.75">
      <c r="B21" s="15">
        <v>6</v>
      </c>
      <c r="C21" s="47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  <c r="Q21" s="50"/>
      <c r="R21" s="49"/>
      <c r="S21" s="50"/>
      <c r="T21" s="49"/>
      <c r="U21" s="51"/>
      <c r="V21" s="51"/>
      <c r="W21" s="48"/>
      <c r="X21" s="55"/>
      <c r="Y21" s="55"/>
      <c r="AA21" s="4">
        <f t="shared" si="0"/>
        <v>0</v>
      </c>
      <c r="AB21" s="30" t="str">
        <f t="shared" si="1"/>
        <v> </v>
      </c>
      <c r="AC21"/>
    </row>
    <row r="22" spans="2:29" ht="12.75">
      <c r="B22" s="15">
        <v>7</v>
      </c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50"/>
      <c r="R22" s="49"/>
      <c r="S22" s="50"/>
      <c r="T22" s="49"/>
      <c r="U22" s="51"/>
      <c r="V22" s="51"/>
      <c r="W22" s="48"/>
      <c r="X22" s="55"/>
      <c r="Y22" s="55"/>
      <c r="AA22" s="4">
        <f t="shared" si="0"/>
        <v>0</v>
      </c>
      <c r="AB22" s="30" t="str">
        <f t="shared" si="1"/>
        <v> </v>
      </c>
      <c r="AC22"/>
    </row>
    <row r="23" spans="2:29" ht="12.75">
      <c r="B23" s="15">
        <v>8</v>
      </c>
      <c r="C23" s="47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50"/>
      <c r="R23" s="49"/>
      <c r="S23" s="50"/>
      <c r="T23" s="49"/>
      <c r="U23" s="51"/>
      <c r="V23" s="51"/>
      <c r="W23" s="48"/>
      <c r="X23" s="55"/>
      <c r="Y23" s="55"/>
      <c r="AA23" s="4">
        <f t="shared" si="0"/>
        <v>0</v>
      </c>
      <c r="AB23" s="30" t="str">
        <f t="shared" si="1"/>
        <v> </v>
      </c>
      <c r="AC23"/>
    </row>
    <row r="24" spans="2:29" ht="15" customHeight="1">
      <c r="B24" s="15">
        <v>9</v>
      </c>
      <c r="C24" s="47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50"/>
      <c r="R24" s="49"/>
      <c r="S24" s="50"/>
      <c r="T24" s="49"/>
      <c r="U24" s="51"/>
      <c r="V24" s="51"/>
      <c r="W24" s="53"/>
      <c r="X24" s="55"/>
      <c r="Y24" s="55"/>
      <c r="AA24" s="4">
        <f t="shared" si="0"/>
        <v>0</v>
      </c>
      <c r="AB24" s="30" t="str">
        <f t="shared" si="1"/>
        <v> </v>
      </c>
      <c r="AC24"/>
    </row>
    <row r="25" spans="2:29" ht="12.75">
      <c r="B25" s="15">
        <v>10</v>
      </c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50"/>
      <c r="R25" s="49"/>
      <c r="S25" s="50"/>
      <c r="T25" s="49"/>
      <c r="U25" s="51"/>
      <c r="V25" s="51"/>
      <c r="W25" s="48"/>
      <c r="X25" s="55"/>
      <c r="Y25" s="55"/>
      <c r="AA25" s="4">
        <f t="shared" si="0"/>
        <v>0</v>
      </c>
      <c r="AB25" s="30" t="str">
        <f t="shared" si="1"/>
        <v> </v>
      </c>
      <c r="AC25"/>
    </row>
    <row r="26" spans="2:29" ht="12.75">
      <c r="B26" s="15">
        <v>11</v>
      </c>
      <c r="C26" s="47">
        <v>88.5474</v>
      </c>
      <c r="D26" s="48">
        <v>3.5999</v>
      </c>
      <c r="E26" s="48">
        <v>1.2182</v>
      </c>
      <c r="F26" s="48">
        <v>0.1586</v>
      </c>
      <c r="G26" s="48">
        <v>0.2833</v>
      </c>
      <c r="H26" s="48">
        <v>0.0032</v>
      </c>
      <c r="I26" s="48">
        <v>0.0848</v>
      </c>
      <c r="J26" s="48">
        <v>0.0773</v>
      </c>
      <c r="K26" s="48">
        <v>0.1279</v>
      </c>
      <c r="L26" s="48">
        <v>0.0282</v>
      </c>
      <c r="M26" s="48">
        <v>3.6581</v>
      </c>
      <c r="N26" s="48">
        <v>2.2128</v>
      </c>
      <c r="O26" s="48">
        <v>0.7633</v>
      </c>
      <c r="P26" s="49">
        <v>33.71</v>
      </c>
      <c r="Q26" s="50">
        <v>8052</v>
      </c>
      <c r="R26" s="49">
        <v>37.32</v>
      </c>
      <c r="S26" s="50">
        <v>8914</v>
      </c>
      <c r="T26" s="49">
        <v>46.88</v>
      </c>
      <c r="U26" s="51">
        <v>-8.3</v>
      </c>
      <c r="V26" s="51">
        <v>-3.4</v>
      </c>
      <c r="W26" s="48" t="s">
        <v>35</v>
      </c>
      <c r="X26" s="55" t="s">
        <v>55</v>
      </c>
      <c r="Y26" s="55">
        <v>0.0016</v>
      </c>
      <c r="AA26" s="4">
        <f t="shared" si="0"/>
        <v>99.9997</v>
      </c>
      <c r="AB26" s="30" t="str">
        <f t="shared" si="1"/>
        <v> </v>
      </c>
      <c r="AC26"/>
    </row>
    <row r="27" spans="2:29" ht="12.75">
      <c r="B27" s="15">
        <v>12</v>
      </c>
      <c r="C27" s="47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50"/>
      <c r="R27" s="49"/>
      <c r="S27" s="50"/>
      <c r="T27" s="49"/>
      <c r="U27" s="51"/>
      <c r="V27" s="51"/>
      <c r="W27" s="48"/>
      <c r="X27" s="55"/>
      <c r="Y27" s="55"/>
      <c r="AA27" s="4">
        <f t="shared" si="0"/>
        <v>0</v>
      </c>
      <c r="AB27" s="30" t="str">
        <f t="shared" si="1"/>
        <v> </v>
      </c>
      <c r="AC27"/>
    </row>
    <row r="28" spans="2:29" ht="12.75">
      <c r="B28" s="15">
        <v>13</v>
      </c>
      <c r="C28" s="47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50"/>
      <c r="R28" s="49"/>
      <c r="S28" s="50"/>
      <c r="T28" s="49"/>
      <c r="U28" s="51"/>
      <c r="V28" s="51"/>
      <c r="W28" s="48"/>
      <c r="X28" s="55"/>
      <c r="Y28" s="55"/>
      <c r="AA28" s="4">
        <f t="shared" si="0"/>
        <v>0</v>
      </c>
      <c r="AB28" s="30" t="str">
        <f t="shared" si="1"/>
        <v> </v>
      </c>
      <c r="AC28"/>
    </row>
    <row r="29" spans="2:29" ht="12.75">
      <c r="B29" s="15">
        <v>14</v>
      </c>
      <c r="C29" s="47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50"/>
      <c r="R29" s="49"/>
      <c r="S29" s="50"/>
      <c r="T29" s="49"/>
      <c r="U29" s="51"/>
      <c r="V29" s="51"/>
      <c r="W29" s="48"/>
      <c r="X29" s="55"/>
      <c r="Y29" s="55"/>
      <c r="AA29" s="4">
        <f t="shared" si="0"/>
        <v>0</v>
      </c>
      <c r="AB29" s="30" t="str">
        <f t="shared" si="1"/>
        <v> </v>
      </c>
      <c r="AC29"/>
    </row>
    <row r="30" spans="2:29" ht="12.75">
      <c r="B30" s="15">
        <v>15</v>
      </c>
      <c r="C30" s="47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50"/>
      <c r="R30" s="49"/>
      <c r="S30" s="50"/>
      <c r="T30" s="49"/>
      <c r="U30" s="51"/>
      <c r="V30" s="51"/>
      <c r="W30" s="48"/>
      <c r="X30" s="55"/>
      <c r="Y30" s="55"/>
      <c r="AA30" s="4">
        <f t="shared" si="0"/>
        <v>0</v>
      </c>
      <c r="AB30" s="30" t="str">
        <f t="shared" si="1"/>
        <v> </v>
      </c>
      <c r="AC30"/>
    </row>
    <row r="31" spans="2:29" ht="12.75">
      <c r="B31" s="16">
        <v>16</v>
      </c>
      <c r="C31" s="5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50"/>
      <c r="R31" s="49"/>
      <c r="S31" s="50"/>
      <c r="T31" s="49"/>
      <c r="U31" s="51"/>
      <c r="V31" s="51"/>
      <c r="W31" s="48"/>
      <c r="X31" s="55"/>
      <c r="Y31" s="55"/>
      <c r="AA31" s="4">
        <f t="shared" si="0"/>
        <v>0</v>
      </c>
      <c r="AB31" s="30" t="str">
        <f t="shared" si="1"/>
        <v> </v>
      </c>
      <c r="AC31"/>
    </row>
    <row r="32" spans="2:29" ht="12.75">
      <c r="B32" s="16">
        <v>17</v>
      </c>
      <c r="C32" s="52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50"/>
      <c r="R32" s="49"/>
      <c r="S32" s="50"/>
      <c r="T32" s="49"/>
      <c r="U32" s="51"/>
      <c r="V32" s="51"/>
      <c r="W32" s="48"/>
      <c r="X32" s="55"/>
      <c r="Y32" s="55"/>
      <c r="AA32" s="4">
        <f t="shared" si="0"/>
        <v>0</v>
      </c>
      <c r="AB32" s="30" t="str">
        <f t="shared" si="1"/>
        <v> </v>
      </c>
      <c r="AC32"/>
    </row>
    <row r="33" spans="2:29" ht="12.75">
      <c r="B33" s="16">
        <v>18</v>
      </c>
      <c r="C33" s="52">
        <v>88.3841</v>
      </c>
      <c r="D33" s="48">
        <v>4.0202</v>
      </c>
      <c r="E33" s="48">
        <v>1.3706</v>
      </c>
      <c r="F33" s="48">
        <v>0.1644</v>
      </c>
      <c r="G33" s="48">
        <v>0.3006</v>
      </c>
      <c r="H33" s="48">
        <v>0.0032</v>
      </c>
      <c r="I33" s="48">
        <v>0.0839</v>
      </c>
      <c r="J33" s="48">
        <v>0.0748</v>
      </c>
      <c r="K33" s="48">
        <v>0.1181</v>
      </c>
      <c r="L33" s="48">
        <v>0.0577</v>
      </c>
      <c r="M33" s="48">
        <v>3.5392</v>
      </c>
      <c r="N33" s="48">
        <v>1.8832</v>
      </c>
      <c r="O33" s="48">
        <v>0.7633</v>
      </c>
      <c r="P33" s="49">
        <v>34.04</v>
      </c>
      <c r="Q33" s="50">
        <v>8131</v>
      </c>
      <c r="R33" s="49">
        <v>37.68</v>
      </c>
      <c r="S33" s="50">
        <v>9000</v>
      </c>
      <c r="T33" s="49">
        <v>47.33</v>
      </c>
      <c r="U33" s="51">
        <v>-8.8</v>
      </c>
      <c r="V33" s="51">
        <v>-4</v>
      </c>
      <c r="W33" s="48"/>
      <c r="X33" s="55"/>
      <c r="Y33" s="55"/>
      <c r="AA33" s="4">
        <f t="shared" si="0"/>
        <v>100</v>
      </c>
      <c r="AB33" s="30" t="str">
        <f t="shared" si="1"/>
        <v>ОК</v>
      </c>
      <c r="AC33"/>
    </row>
    <row r="34" spans="2:29" ht="12.75">
      <c r="B34" s="16">
        <v>19</v>
      </c>
      <c r="C34" s="52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9"/>
      <c r="Q34" s="50"/>
      <c r="R34" s="49"/>
      <c r="S34" s="50"/>
      <c r="T34" s="49"/>
      <c r="U34" s="51"/>
      <c r="V34" s="51"/>
      <c r="W34" s="48"/>
      <c r="X34" s="55"/>
      <c r="Y34" s="55"/>
      <c r="AA34" s="4">
        <f t="shared" si="0"/>
        <v>0</v>
      </c>
      <c r="AB34" s="30" t="str">
        <f t="shared" si="1"/>
        <v> </v>
      </c>
      <c r="AC34"/>
    </row>
    <row r="35" spans="2:29" ht="12.75">
      <c r="B35" s="16">
        <v>20</v>
      </c>
      <c r="C35" s="52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9"/>
      <c r="Q35" s="50"/>
      <c r="R35" s="49"/>
      <c r="S35" s="50"/>
      <c r="T35" s="49"/>
      <c r="U35" s="51"/>
      <c r="V35" s="51"/>
      <c r="W35" s="48"/>
      <c r="X35" s="55"/>
      <c r="Y35" s="55"/>
      <c r="AA35" s="4">
        <f t="shared" si="0"/>
        <v>0</v>
      </c>
      <c r="AB35" s="30" t="str">
        <f t="shared" si="1"/>
        <v> </v>
      </c>
      <c r="AC35"/>
    </row>
    <row r="36" spans="2:29" ht="12.75">
      <c r="B36" s="16">
        <v>21</v>
      </c>
      <c r="C36" s="52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9"/>
      <c r="Q36" s="50"/>
      <c r="R36" s="49"/>
      <c r="S36" s="50"/>
      <c r="T36" s="49"/>
      <c r="U36" s="51"/>
      <c r="V36" s="51"/>
      <c r="W36" s="48"/>
      <c r="X36" s="55"/>
      <c r="Y36" s="55"/>
      <c r="AA36" s="4">
        <f t="shared" si="0"/>
        <v>0</v>
      </c>
      <c r="AB36" s="30" t="str">
        <f t="shared" si="1"/>
        <v> </v>
      </c>
      <c r="AC36"/>
    </row>
    <row r="37" spans="2:29" ht="12.75">
      <c r="B37" s="16">
        <v>22</v>
      </c>
      <c r="C37" s="52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9"/>
      <c r="Q37" s="50"/>
      <c r="R37" s="49"/>
      <c r="S37" s="50"/>
      <c r="T37" s="49"/>
      <c r="U37" s="51"/>
      <c r="V37" s="51"/>
      <c r="W37" s="48"/>
      <c r="X37" s="55"/>
      <c r="Y37" s="55"/>
      <c r="AA37" s="4">
        <f t="shared" si="0"/>
        <v>0</v>
      </c>
      <c r="AB37" s="30" t="str">
        <f t="shared" si="1"/>
        <v> </v>
      </c>
      <c r="AC37"/>
    </row>
    <row r="38" spans="2:29" ht="12.75">
      <c r="B38" s="16">
        <v>23</v>
      </c>
      <c r="C38" s="52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50"/>
      <c r="R38" s="49"/>
      <c r="S38" s="50"/>
      <c r="T38" s="49"/>
      <c r="U38" s="51"/>
      <c r="V38" s="51"/>
      <c r="W38" s="48"/>
      <c r="X38" s="55"/>
      <c r="Y38" s="55"/>
      <c r="AA38" s="4">
        <f t="shared" si="0"/>
        <v>0</v>
      </c>
      <c r="AB38" s="30" t="str">
        <f t="shared" si="1"/>
        <v> </v>
      </c>
      <c r="AC38"/>
    </row>
    <row r="39" spans="2:29" ht="12.75">
      <c r="B39" s="16">
        <v>24</v>
      </c>
      <c r="C39" s="52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9"/>
      <c r="Q39" s="50"/>
      <c r="R39" s="49"/>
      <c r="S39" s="50"/>
      <c r="T39" s="49"/>
      <c r="U39" s="51"/>
      <c r="V39" s="51"/>
      <c r="W39" s="48"/>
      <c r="X39" s="55"/>
      <c r="Y39" s="55"/>
      <c r="AA39" s="4">
        <f t="shared" si="0"/>
        <v>0</v>
      </c>
      <c r="AB39" s="30" t="str">
        <f t="shared" si="1"/>
        <v> </v>
      </c>
      <c r="AC39"/>
    </row>
    <row r="40" spans="2:29" ht="12.75">
      <c r="B40" s="16">
        <v>25</v>
      </c>
      <c r="C40" s="52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9"/>
      <c r="Q40" s="50"/>
      <c r="R40" s="49"/>
      <c r="S40" s="50"/>
      <c r="T40" s="49"/>
      <c r="U40" s="51"/>
      <c r="V40" s="51"/>
      <c r="W40" s="48"/>
      <c r="X40" s="55"/>
      <c r="Y40" s="55"/>
      <c r="AA40" s="4">
        <f t="shared" si="0"/>
        <v>0</v>
      </c>
      <c r="AB40" s="30" t="str">
        <f t="shared" si="1"/>
        <v> </v>
      </c>
      <c r="AC40"/>
    </row>
    <row r="41" spans="2:29" ht="12.75">
      <c r="B41" s="16">
        <v>26</v>
      </c>
      <c r="C41" s="52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9"/>
      <c r="Q41" s="50"/>
      <c r="R41" s="49"/>
      <c r="S41" s="50"/>
      <c r="T41" s="49"/>
      <c r="U41" s="51"/>
      <c r="V41" s="51"/>
      <c r="W41" s="48"/>
      <c r="X41" s="55"/>
      <c r="Y41" s="55"/>
      <c r="AA41" s="4">
        <f t="shared" si="0"/>
        <v>0</v>
      </c>
      <c r="AB41" s="30" t="str">
        <f t="shared" si="1"/>
        <v> </v>
      </c>
      <c r="AC41"/>
    </row>
    <row r="42" spans="2:29" ht="12.75">
      <c r="B42" s="16">
        <v>27</v>
      </c>
      <c r="C42" s="52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9"/>
      <c r="Q42" s="50"/>
      <c r="R42" s="49"/>
      <c r="S42" s="50"/>
      <c r="T42" s="49"/>
      <c r="U42" s="51"/>
      <c r="V42" s="51"/>
      <c r="W42" s="48"/>
      <c r="X42" s="55"/>
      <c r="Y42" s="55"/>
      <c r="AA42" s="4">
        <f t="shared" si="0"/>
        <v>0</v>
      </c>
      <c r="AB42" s="30" t="str">
        <f t="shared" si="1"/>
        <v> </v>
      </c>
      <c r="AC42"/>
    </row>
    <row r="43" spans="2:29" ht="12.75">
      <c r="B43" s="16">
        <v>28</v>
      </c>
      <c r="C43" s="52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9"/>
      <c r="Q43" s="50"/>
      <c r="R43" s="49"/>
      <c r="S43" s="50"/>
      <c r="T43" s="49"/>
      <c r="U43" s="51"/>
      <c r="V43" s="51"/>
      <c r="W43" s="48"/>
      <c r="X43" s="55"/>
      <c r="Y43" s="55"/>
      <c r="AA43" s="4">
        <f t="shared" si="0"/>
        <v>0</v>
      </c>
      <c r="AB43" s="30" t="str">
        <f t="shared" si="1"/>
        <v> </v>
      </c>
      <c r="AC43"/>
    </row>
    <row r="44" spans="2:29" ht="12.75" customHeight="1">
      <c r="B44" s="16">
        <v>29</v>
      </c>
      <c r="C44" s="52">
        <v>89.0598</v>
      </c>
      <c r="D44" s="48">
        <v>3.4519</v>
      </c>
      <c r="E44" s="48">
        <v>1.1848</v>
      </c>
      <c r="F44" s="48">
        <v>0.1557</v>
      </c>
      <c r="G44" s="48">
        <v>0.2808</v>
      </c>
      <c r="H44" s="48">
        <v>0.0032</v>
      </c>
      <c r="I44" s="48">
        <v>0.0876</v>
      </c>
      <c r="J44" s="48">
        <v>0.0817</v>
      </c>
      <c r="K44" s="48">
        <v>0.1467</v>
      </c>
      <c r="L44" s="48">
        <v>0.0273</v>
      </c>
      <c r="M44" s="48">
        <v>3.3689</v>
      </c>
      <c r="N44" s="48">
        <v>2.1518</v>
      </c>
      <c r="O44" s="48">
        <v>0.7605</v>
      </c>
      <c r="P44" s="49">
        <v>33.8</v>
      </c>
      <c r="Q44" s="50">
        <v>8073</v>
      </c>
      <c r="R44" s="49">
        <v>37.42</v>
      </c>
      <c r="S44" s="50">
        <v>8938</v>
      </c>
      <c r="T44" s="49">
        <v>47.09</v>
      </c>
      <c r="U44" s="51">
        <v>-8.4</v>
      </c>
      <c r="V44" s="51">
        <v>-3.1</v>
      </c>
      <c r="W44" s="48" t="s">
        <v>35</v>
      </c>
      <c r="X44" s="55" t="s">
        <v>55</v>
      </c>
      <c r="Y44" s="55">
        <v>0.0018</v>
      </c>
      <c r="AA44" s="4">
        <f t="shared" si="0"/>
        <v>100.00019999999996</v>
      </c>
      <c r="AB44" s="30" t="str">
        <f t="shared" si="1"/>
        <v> </v>
      </c>
      <c r="AC44"/>
    </row>
    <row r="45" spans="2:29" ht="12.75" customHeight="1">
      <c r="B45" s="16">
        <v>30</v>
      </c>
      <c r="C45" s="52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9"/>
      <c r="Q45" s="50"/>
      <c r="R45" s="49"/>
      <c r="S45" s="50"/>
      <c r="T45" s="54"/>
      <c r="U45" s="51"/>
      <c r="V45" s="51"/>
      <c r="W45" s="48"/>
      <c r="X45" s="55"/>
      <c r="Y45" s="55"/>
      <c r="AA45" s="4">
        <f t="shared" si="0"/>
        <v>0</v>
      </c>
      <c r="AB45" s="30" t="str">
        <f t="shared" si="1"/>
        <v> </v>
      </c>
      <c r="AC45"/>
    </row>
    <row r="46" spans="2:29" ht="12.75" customHeight="1">
      <c r="B46" s="16">
        <v>31</v>
      </c>
      <c r="C46" s="52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9"/>
      <c r="Q46" s="50"/>
      <c r="R46" s="49"/>
      <c r="S46" s="50"/>
      <c r="T46" s="49"/>
      <c r="U46" s="51"/>
      <c r="V46" s="51"/>
      <c r="W46" s="48"/>
      <c r="X46" s="55"/>
      <c r="Y46" s="55"/>
      <c r="AA46" s="4">
        <f t="shared" si="0"/>
        <v>0</v>
      </c>
      <c r="AB46" s="30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AA48" s="4"/>
      <c r="AB48" s="5"/>
      <c r="AC48"/>
    </row>
    <row r="49" spans="3:4" ht="12.75">
      <c r="C49" s="1"/>
      <c r="D49" s="1"/>
    </row>
    <row r="50" spans="3:25" ht="15">
      <c r="C50" s="42" t="s">
        <v>51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 t="s">
        <v>50</v>
      </c>
      <c r="Q50" s="42"/>
      <c r="R50" s="42"/>
      <c r="S50" s="42"/>
      <c r="T50" s="64"/>
      <c r="U50" s="45"/>
      <c r="V50" s="45"/>
      <c r="W50" s="74">
        <v>42614</v>
      </c>
      <c r="X50" s="75"/>
      <c r="Y50" s="65"/>
    </row>
    <row r="51" spans="3:25" ht="12.75">
      <c r="C51" s="66"/>
      <c r="D51" s="43" t="s">
        <v>27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67" t="s">
        <v>29</v>
      </c>
      <c r="Q51" s="67"/>
      <c r="R51" s="43"/>
      <c r="S51" s="43"/>
      <c r="T51" s="43"/>
      <c r="U51" s="43" t="s">
        <v>0</v>
      </c>
      <c r="V51" s="43"/>
      <c r="W51" s="43"/>
      <c r="X51" s="43" t="s">
        <v>16</v>
      </c>
      <c r="Y51" s="66"/>
    </row>
    <row r="52" spans="3:25" ht="18" customHeight="1">
      <c r="C52" s="42" t="s">
        <v>52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 t="s">
        <v>1</v>
      </c>
      <c r="P52" s="42" t="s">
        <v>53</v>
      </c>
      <c r="Q52" s="42"/>
      <c r="R52" s="42"/>
      <c r="S52" s="42"/>
      <c r="T52" s="42"/>
      <c r="U52" s="45"/>
      <c r="V52" s="45"/>
      <c r="W52" s="74">
        <v>42614</v>
      </c>
      <c r="X52" s="75"/>
      <c r="Y52" s="42"/>
    </row>
    <row r="53" spans="3:25" ht="12.75">
      <c r="C53" s="1"/>
      <c r="D53" s="44" t="s">
        <v>28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4" t="s">
        <v>0</v>
      </c>
      <c r="V53" s="44"/>
      <c r="W53" s="44"/>
      <c r="X53" s="44" t="s">
        <v>16</v>
      </c>
      <c r="Y53" s="1"/>
    </row>
    <row r="57" spans="3:10" ht="12.75">
      <c r="C57" s="36"/>
      <c r="D57" s="32"/>
      <c r="E57" s="32"/>
      <c r="F57" s="32"/>
      <c r="G57" s="32"/>
      <c r="H57" s="32"/>
      <c r="I57" s="32"/>
      <c r="J57" s="32"/>
    </row>
  </sheetData>
  <sheetProtection/>
  <mergeCells count="34">
    <mergeCell ref="B10:Y10"/>
    <mergeCell ref="E13:E15"/>
    <mergeCell ref="M13:M15"/>
    <mergeCell ref="I13:I15"/>
    <mergeCell ref="X12:X15"/>
    <mergeCell ref="H13:H15"/>
    <mergeCell ref="Y12:Y15"/>
    <mergeCell ref="U12:U15"/>
    <mergeCell ref="D13:D15"/>
    <mergeCell ref="G13:G15"/>
    <mergeCell ref="C6:Y6"/>
    <mergeCell ref="B8:Y8"/>
    <mergeCell ref="B9:Y9"/>
    <mergeCell ref="K13:K15"/>
    <mergeCell ref="J13:J15"/>
    <mergeCell ref="W12:W15"/>
    <mergeCell ref="B7:Y7"/>
    <mergeCell ref="B12:B15"/>
    <mergeCell ref="F13:F15"/>
    <mergeCell ref="Q13:Q15"/>
    <mergeCell ref="W52:X52"/>
    <mergeCell ref="C12:N12"/>
    <mergeCell ref="T13:T15"/>
    <mergeCell ref="O12:T12"/>
    <mergeCell ref="V12:V15"/>
    <mergeCell ref="W50:X50"/>
    <mergeCell ref="C48:Y48"/>
    <mergeCell ref="C13:C15"/>
    <mergeCell ref="O13:O15"/>
    <mergeCell ref="R13:R15"/>
    <mergeCell ref="L13:L15"/>
    <mergeCell ref="P13:P15"/>
    <mergeCell ref="S13:S15"/>
    <mergeCell ref="N13:N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7">
      <selection activeCell="O19" sqref="O19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9.625" style="0" customWidth="1"/>
    <col min="25" max="25" width="2.00390625" style="0" customWidth="1"/>
    <col min="26" max="26" width="9.125" style="6" customWidth="1"/>
  </cols>
  <sheetData>
    <row r="1" spans="2:24" ht="12.75">
      <c r="B1" s="39" t="s">
        <v>30</v>
      </c>
      <c r="C1" s="39"/>
      <c r="D1" s="39"/>
      <c r="E1" s="39"/>
      <c r="F1" s="39"/>
      <c r="G1" s="33"/>
      <c r="H1" s="33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2:24" ht="12.75">
      <c r="B2" s="39" t="s">
        <v>45</v>
      </c>
      <c r="C2" s="39"/>
      <c r="D2" s="39"/>
      <c r="E2" s="39"/>
      <c r="F2" s="39"/>
      <c r="G2" s="33"/>
      <c r="H2" s="33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</row>
    <row r="3" spans="2:25" ht="12.75">
      <c r="B3" s="40" t="s">
        <v>46</v>
      </c>
      <c r="C3" s="39"/>
      <c r="D3" s="39"/>
      <c r="E3" s="39"/>
      <c r="F3" s="39"/>
      <c r="G3" s="33"/>
      <c r="H3" s="33"/>
      <c r="I3" s="32"/>
      <c r="J3" s="34"/>
      <c r="K3" s="34"/>
      <c r="L3" s="34"/>
      <c r="M3" s="34"/>
      <c r="N3" s="34"/>
      <c r="O3" s="35"/>
      <c r="P3" s="35"/>
      <c r="Q3" s="35"/>
      <c r="R3" s="35"/>
      <c r="S3" s="35"/>
      <c r="T3" s="35"/>
      <c r="U3" s="35"/>
      <c r="V3" s="35"/>
      <c r="W3" s="35"/>
      <c r="X3" s="35"/>
      <c r="Y3" s="3"/>
    </row>
    <row r="4" spans="2:25" ht="12.75">
      <c r="B4" s="33"/>
      <c r="C4" s="33"/>
      <c r="D4" s="33"/>
      <c r="E4" s="33"/>
      <c r="F4" s="33"/>
      <c r="G4" s="33"/>
      <c r="H4" s="33"/>
      <c r="I4" s="32"/>
      <c r="J4" s="34"/>
      <c r="K4" s="34"/>
      <c r="L4" s="34"/>
      <c r="M4" s="34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"/>
    </row>
    <row r="5" spans="2:25" ht="15">
      <c r="B5" s="32"/>
      <c r="C5" s="79" t="s">
        <v>36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19"/>
    </row>
    <row r="6" spans="2:25" ht="18" customHeight="1">
      <c r="B6" s="84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</row>
    <row r="7" spans="2:25" ht="37.5" customHeight="1">
      <c r="B7" s="80" t="s">
        <v>74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</row>
    <row r="8" spans="2:25" ht="18" customHeight="1">
      <c r="B8" s="82" t="s">
        <v>73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2:25" ht="18" customHeight="1">
      <c r="B9" s="87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</row>
    <row r="10" spans="2:25" ht="24" customHeight="1">
      <c r="B10" s="106" t="s">
        <v>75</v>
      </c>
      <c r="C10" s="10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0"/>
    </row>
    <row r="11" spans="2:26" ht="30" customHeight="1">
      <c r="B11" s="70" t="s">
        <v>26</v>
      </c>
      <c r="C11" s="76" t="s">
        <v>40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95" t="s">
        <v>41</v>
      </c>
      <c r="X11" s="101" t="s">
        <v>43</v>
      </c>
      <c r="Y11" s="21"/>
      <c r="Z11"/>
    </row>
    <row r="12" spans="2:26" ht="48.75" customHeight="1">
      <c r="B12" s="71"/>
      <c r="C12" s="99" t="s">
        <v>69</v>
      </c>
      <c r="D12" s="99" t="s">
        <v>70</v>
      </c>
      <c r="E12" s="99" t="s">
        <v>56</v>
      </c>
      <c r="F12" s="100" t="s">
        <v>71</v>
      </c>
      <c r="G12" s="100" t="s">
        <v>57</v>
      </c>
      <c r="H12" s="96" t="s">
        <v>58</v>
      </c>
      <c r="I12" s="96" t="s">
        <v>59</v>
      </c>
      <c r="J12" s="96" t="s">
        <v>60</v>
      </c>
      <c r="K12" s="96" t="s">
        <v>61</v>
      </c>
      <c r="L12" s="96" t="s">
        <v>62</v>
      </c>
      <c r="M12" s="96" t="s">
        <v>63</v>
      </c>
      <c r="N12" s="96" t="s">
        <v>64</v>
      </c>
      <c r="O12" s="96" t="s">
        <v>65</v>
      </c>
      <c r="P12" s="96" t="s">
        <v>66</v>
      </c>
      <c r="Q12" s="96" t="s">
        <v>67</v>
      </c>
      <c r="R12" s="96" t="s">
        <v>68</v>
      </c>
      <c r="S12" s="70"/>
      <c r="T12" s="70"/>
      <c r="U12" s="70"/>
      <c r="V12" s="92"/>
      <c r="W12" s="95"/>
      <c r="X12" s="102"/>
      <c r="Y12" s="21"/>
      <c r="Z12"/>
    </row>
    <row r="13" spans="2:26" ht="15.75" customHeight="1">
      <c r="B13" s="71"/>
      <c r="C13" s="99"/>
      <c r="D13" s="99"/>
      <c r="E13" s="99"/>
      <c r="F13" s="100"/>
      <c r="G13" s="100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71"/>
      <c r="T13" s="71"/>
      <c r="U13" s="71"/>
      <c r="V13" s="93"/>
      <c r="W13" s="95"/>
      <c r="X13" s="102"/>
      <c r="Y13" s="21"/>
      <c r="Z13"/>
    </row>
    <row r="14" spans="2:26" ht="30" customHeight="1">
      <c r="B14" s="86"/>
      <c r="C14" s="99"/>
      <c r="D14" s="99"/>
      <c r="E14" s="99"/>
      <c r="F14" s="100"/>
      <c r="G14" s="100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72"/>
      <c r="T14" s="72"/>
      <c r="U14" s="72"/>
      <c r="V14" s="94"/>
      <c r="W14" s="95"/>
      <c r="X14" s="103"/>
      <c r="Y14" s="21"/>
      <c r="Z14"/>
    </row>
    <row r="15" spans="2:27" ht="15.75" customHeight="1">
      <c r="B15" s="56">
        <v>1</v>
      </c>
      <c r="C15" s="58">
        <v>0</v>
      </c>
      <c r="D15" s="108">
        <v>29262.27</v>
      </c>
      <c r="E15" s="58">
        <v>0</v>
      </c>
      <c r="F15" s="108">
        <v>93.15</v>
      </c>
      <c r="G15" s="108">
        <v>4746.93</v>
      </c>
      <c r="H15" s="108">
        <v>6436.99</v>
      </c>
      <c r="I15" s="108">
        <v>1692.79</v>
      </c>
      <c r="J15" s="108">
        <v>10984.05</v>
      </c>
      <c r="K15" s="108">
        <v>5040.04</v>
      </c>
      <c r="L15" s="108">
        <v>819.96</v>
      </c>
      <c r="M15" s="108">
        <v>531.98</v>
      </c>
      <c r="N15" s="108">
        <v>978.16</v>
      </c>
      <c r="O15" s="108">
        <v>503.24</v>
      </c>
      <c r="P15" s="108">
        <v>1102.81</v>
      </c>
      <c r="Q15" s="108">
        <v>2950.31</v>
      </c>
      <c r="R15" s="108">
        <v>1333.01</v>
      </c>
      <c r="S15" s="58"/>
      <c r="T15" s="58"/>
      <c r="U15" s="58"/>
      <c r="V15" s="58"/>
      <c r="W15" s="59">
        <f>SUM(C15:V15)</f>
        <v>66475.69</v>
      </c>
      <c r="X15" s="60">
        <v>34.04</v>
      </c>
      <c r="Y15" s="22"/>
      <c r="Z15" s="104" t="s">
        <v>44</v>
      </c>
      <c r="AA15" s="104"/>
    </row>
    <row r="16" spans="2:27" ht="15.75">
      <c r="B16" s="56">
        <v>2</v>
      </c>
      <c r="C16" s="58">
        <v>0</v>
      </c>
      <c r="D16" s="108">
        <v>34158.07</v>
      </c>
      <c r="E16" s="58">
        <v>0</v>
      </c>
      <c r="F16" s="108">
        <v>101.58</v>
      </c>
      <c r="G16" s="108">
        <v>5202.72</v>
      </c>
      <c r="H16" s="108">
        <v>6356.42</v>
      </c>
      <c r="I16" s="108">
        <v>1692.04</v>
      </c>
      <c r="J16" s="108">
        <v>10565.45</v>
      </c>
      <c r="K16" s="108">
        <v>4614.39</v>
      </c>
      <c r="L16" s="108">
        <v>772.33</v>
      </c>
      <c r="M16" s="108">
        <v>519.78</v>
      </c>
      <c r="N16" s="108">
        <v>973.91</v>
      </c>
      <c r="O16" s="108">
        <v>670.34</v>
      </c>
      <c r="P16" s="108">
        <v>1051.18</v>
      </c>
      <c r="Q16" s="108">
        <v>2766.08</v>
      </c>
      <c r="R16" s="108">
        <v>1259.66</v>
      </c>
      <c r="S16" s="58"/>
      <c r="T16" s="58"/>
      <c r="U16" s="58"/>
      <c r="V16" s="58"/>
      <c r="W16" s="59">
        <f aca="true" t="shared" si="0" ref="W16:W45">SUM(C16:V16)</f>
        <v>70703.95</v>
      </c>
      <c r="X16" s="60">
        <f>IF(Паспорт!P17&gt;0,Паспорт!P17,X15)</f>
        <v>34.04</v>
      </c>
      <c r="Y16" s="22"/>
      <c r="Z16" s="104"/>
      <c r="AA16" s="104"/>
    </row>
    <row r="17" spans="2:27" ht="15.75">
      <c r="B17" s="56">
        <v>3</v>
      </c>
      <c r="C17" s="58">
        <v>0</v>
      </c>
      <c r="D17" s="108">
        <v>34910.04</v>
      </c>
      <c r="E17" s="58">
        <v>0</v>
      </c>
      <c r="F17" s="108">
        <v>100.51</v>
      </c>
      <c r="G17" s="108">
        <v>5075.32</v>
      </c>
      <c r="H17" s="108">
        <v>7959.4</v>
      </c>
      <c r="I17" s="108">
        <v>1763.89</v>
      </c>
      <c r="J17" s="108">
        <v>10587.1</v>
      </c>
      <c r="K17" s="108">
        <v>5322.71</v>
      </c>
      <c r="L17" s="108">
        <v>809.03</v>
      </c>
      <c r="M17" s="108">
        <v>511.29</v>
      </c>
      <c r="N17" s="108">
        <v>975.23</v>
      </c>
      <c r="O17" s="108">
        <v>647.33</v>
      </c>
      <c r="P17" s="108">
        <v>1129.44</v>
      </c>
      <c r="Q17" s="108">
        <v>2907.72</v>
      </c>
      <c r="R17" s="108">
        <v>1295.25</v>
      </c>
      <c r="S17" s="58"/>
      <c r="T17" s="58"/>
      <c r="U17" s="58"/>
      <c r="V17" s="58"/>
      <c r="W17" s="59">
        <f t="shared" si="0"/>
        <v>73994.26</v>
      </c>
      <c r="X17" s="60">
        <f>IF(Паспорт!P18&gt;0,Паспорт!P18,X16)</f>
        <v>34.04</v>
      </c>
      <c r="Y17" s="22"/>
      <c r="Z17" s="104"/>
      <c r="AA17" s="104"/>
    </row>
    <row r="18" spans="2:27" ht="15.75">
      <c r="B18" s="56">
        <v>4</v>
      </c>
      <c r="C18" s="58">
        <v>0</v>
      </c>
      <c r="D18" s="108">
        <v>36387.05</v>
      </c>
      <c r="E18" s="58">
        <v>0</v>
      </c>
      <c r="F18" s="108">
        <v>106.77</v>
      </c>
      <c r="G18" s="108">
        <v>6994.46</v>
      </c>
      <c r="H18" s="108">
        <v>6627.34</v>
      </c>
      <c r="I18" s="108">
        <v>1815.99</v>
      </c>
      <c r="J18" s="108">
        <v>11429.84</v>
      </c>
      <c r="K18" s="108">
        <v>5424.62</v>
      </c>
      <c r="L18" s="108">
        <v>900.9</v>
      </c>
      <c r="M18" s="108">
        <v>546.47</v>
      </c>
      <c r="N18" s="108">
        <v>1026.74</v>
      </c>
      <c r="O18" s="108">
        <v>698.54</v>
      </c>
      <c r="P18" s="108">
        <v>1197.81</v>
      </c>
      <c r="Q18" s="108">
        <v>3194.3</v>
      </c>
      <c r="R18" s="108">
        <v>1361.78</v>
      </c>
      <c r="S18" s="58"/>
      <c r="T18" s="58"/>
      <c r="U18" s="58"/>
      <c r="V18" s="58"/>
      <c r="W18" s="59">
        <f t="shared" si="0"/>
        <v>77712.60999999999</v>
      </c>
      <c r="X18" s="60">
        <f>IF(Паспорт!P19&gt;0,Паспорт!P19,X17)</f>
        <v>34.04</v>
      </c>
      <c r="Y18" s="22"/>
      <c r="Z18" s="104"/>
      <c r="AA18" s="104"/>
    </row>
    <row r="19" spans="2:27" ht="15.75">
      <c r="B19" s="56">
        <v>5</v>
      </c>
      <c r="C19" s="58">
        <v>0</v>
      </c>
      <c r="D19" s="108">
        <v>36864.11</v>
      </c>
      <c r="E19" s="58">
        <v>0</v>
      </c>
      <c r="F19" s="108">
        <v>88.6</v>
      </c>
      <c r="G19" s="108">
        <v>6845.33</v>
      </c>
      <c r="H19" s="108">
        <v>8700.54</v>
      </c>
      <c r="I19" s="108">
        <v>1751.07</v>
      </c>
      <c r="J19" s="108">
        <v>11322.98</v>
      </c>
      <c r="K19" s="108">
        <v>5690.78</v>
      </c>
      <c r="L19" s="108">
        <v>884.15</v>
      </c>
      <c r="M19" s="108">
        <v>524.72</v>
      </c>
      <c r="N19" s="108">
        <v>1002.82</v>
      </c>
      <c r="O19" s="108">
        <v>673.24</v>
      </c>
      <c r="P19" s="108">
        <v>1211.57</v>
      </c>
      <c r="Q19" s="108">
        <v>2956.02</v>
      </c>
      <c r="R19" s="108">
        <v>1391.09</v>
      </c>
      <c r="S19" s="58"/>
      <c r="T19" s="58"/>
      <c r="U19" s="58"/>
      <c r="V19" s="58"/>
      <c r="W19" s="59">
        <f t="shared" si="0"/>
        <v>79907.02000000002</v>
      </c>
      <c r="X19" s="60">
        <f>IF(Паспорт!P20&gt;0,Паспорт!P20,X18)</f>
        <v>34.08</v>
      </c>
      <c r="Y19" s="22"/>
      <c r="Z19" s="104"/>
      <c r="AA19" s="104"/>
    </row>
    <row r="20" spans="2:27" ht="15.75" customHeight="1">
      <c r="B20" s="56">
        <v>6</v>
      </c>
      <c r="C20" s="58">
        <v>0</v>
      </c>
      <c r="D20" s="108">
        <v>31363.29</v>
      </c>
      <c r="E20" s="58">
        <v>0</v>
      </c>
      <c r="F20" s="108">
        <v>95.56</v>
      </c>
      <c r="G20" s="108">
        <v>6291.43</v>
      </c>
      <c r="H20" s="108">
        <v>7351.19</v>
      </c>
      <c r="I20" s="108">
        <v>1758.84</v>
      </c>
      <c r="J20" s="108">
        <v>10583.89</v>
      </c>
      <c r="K20" s="108">
        <v>5355.05</v>
      </c>
      <c r="L20" s="108">
        <v>896.13</v>
      </c>
      <c r="M20" s="108">
        <v>543.95</v>
      </c>
      <c r="N20" s="108">
        <v>1007.44</v>
      </c>
      <c r="O20" s="108">
        <v>824.1</v>
      </c>
      <c r="P20" s="108">
        <v>1221.6</v>
      </c>
      <c r="Q20" s="108">
        <v>3019.14</v>
      </c>
      <c r="R20" s="108">
        <v>1445.98</v>
      </c>
      <c r="S20" s="58"/>
      <c r="T20" s="58"/>
      <c r="U20" s="58"/>
      <c r="V20" s="58"/>
      <c r="W20" s="59">
        <f t="shared" si="0"/>
        <v>71757.59</v>
      </c>
      <c r="X20" s="60">
        <f>IF(Паспорт!P21&gt;0,Паспорт!P21,X19)</f>
        <v>34.08</v>
      </c>
      <c r="Y20" s="22"/>
      <c r="Z20" s="104"/>
      <c r="AA20" s="104"/>
    </row>
    <row r="21" spans="2:27" ht="15.75">
      <c r="B21" s="56">
        <v>7</v>
      </c>
      <c r="C21" s="58">
        <v>0</v>
      </c>
      <c r="D21" s="108">
        <v>30567.37</v>
      </c>
      <c r="E21" s="58">
        <v>0</v>
      </c>
      <c r="F21" s="108">
        <v>94.9</v>
      </c>
      <c r="G21" s="108">
        <v>5813.23</v>
      </c>
      <c r="H21" s="108">
        <v>6983.41</v>
      </c>
      <c r="I21" s="108">
        <v>1740.86</v>
      </c>
      <c r="J21" s="108">
        <v>10897.25</v>
      </c>
      <c r="K21" s="108">
        <v>5517.8</v>
      </c>
      <c r="L21" s="108">
        <v>891.51</v>
      </c>
      <c r="M21" s="108">
        <v>560.52</v>
      </c>
      <c r="N21" s="108">
        <v>1012.71</v>
      </c>
      <c r="O21" s="108">
        <v>652.96</v>
      </c>
      <c r="P21" s="108">
        <v>1159.94</v>
      </c>
      <c r="Q21" s="108">
        <v>2574.51</v>
      </c>
      <c r="R21" s="108">
        <v>1450.33</v>
      </c>
      <c r="S21" s="58"/>
      <c r="T21" s="58"/>
      <c r="U21" s="58"/>
      <c r="V21" s="58"/>
      <c r="W21" s="59">
        <f t="shared" si="0"/>
        <v>69917.3</v>
      </c>
      <c r="X21" s="60">
        <f>IF(Паспорт!P22&gt;0,Паспорт!P22,X20)</f>
        <v>34.08</v>
      </c>
      <c r="Y21" s="22"/>
      <c r="Z21" s="104"/>
      <c r="AA21" s="104"/>
    </row>
    <row r="22" spans="2:27" ht="15.75">
      <c r="B22" s="56">
        <v>8</v>
      </c>
      <c r="C22" s="58">
        <v>0</v>
      </c>
      <c r="D22" s="108">
        <v>31621.79</v>
      </c>
      <c r="E22" s="58">
        <v>0</v>
      </c>
      <c r="F22" s="108">
        <v>108.31</v>
      </c>
      <c r="G22" s="108">
        <v>5766.12</v>
      </c>
      <c r="H22" s="108">
        <v>8617.5</v>
      </c>
      <c r="I22" s="108">
        <v>1815.05</v>
      </c>
      <c r="J22" s="108">
        <v>12388.05</v>
      </c>
      <c r="K22" s="108">
        <v>5609.97</v>
      </c>
      <c r="L22" s="108">
        <v>941.32</v>
      </c>
      <c r="M22" s="108">
        <v>552.65</v>
      </c>
      <c r="N22" s="108">
        <v>1006.47</v>
      </c>
      <c r="O22" s="108">
        <v>716.57</v>
      </c>
      <c r="P22" s="108">
        <v>1214.81</v>
      </c>
      <c r="Q22" s="108">
        <v>3213.36</v>
      </c>
      <c r="R22" s="108">
        <v>1361.33</v>
      </c>
      <c r="S22" s="58"/>
      <c r="T22" s="58"/>
      <c r="U22" s="58"/>
      <c r="V22" s="58"/>
      <c r="W22" s="59">
        <f t="shared" si="0"/>
        <v>74933.30000000002</v>
      </c>
      <c r="X22" s="60">
        <f>IF(Паспорт!P23&gt;0,Паспорт!P23,X21)</f>
        <v>34.08</v>
      </c>
      <c r="Y22" s="22"/>
      <c r="Z22" s="104"/>
      <c r="AA22" s="104"/>
    </row>
    <row r="23" spans="2:27" ht="15" customHeight="1">
      <c r="B23" s="56">
        <v>9</v>
      </c>
      <c r="C23" s="58">
        <v>0</v>
      </c>
      <c r="D23" s="108">
        <v>25861.07</v>
      </c>
      <c r="E23" s="58">
        <v>0</v>
      </c>
      <c r="F23" s="108">
        <v>88.01</v>
      </c>
      <c r="G23" s="108">
        <v>5099.11</v>
      </c>
      <c r="H23" s="108">
        <v>7323.7</v>
      </c>
      <c r="I23" s="108">
        <v>1720.03</v>
      </c>
      <c r="J23" s="108">
        <v>11140.38</v>
      </c>
      <c r="K23" s="108">
        <v>5396.91</v>
      </c>
      <c r="L23" s="108">
        <v>899.69</v>
      </c>
      <c r="M23" s="108">
        <v>559.29</v>
      </c>
      <c r="N23" s="108">
        <v>999.62</v>
      </c>
      <c r="O23" s="108">
        <v>555.22</v>
      </c>
      <c r="P23" s="108">
        <v>1191.38</v>
      </c>
      <c r="Q23" s="108">
        <v>3250.52</v>
      </c>
      <c r="R23" s="108">
        <v>1369.33</v>
      </c>
      <c r="S23" s="58"/>
      <c r="T23" s="58"/>
      <c r="U23" s="58"/>
      <c r="V23" s="58"/>
      <c r="W23" s="59">
        <f t="shared" si="0"/>
        <v>65454.259999999995</v>
      </c>
      <c r="X23" s="60">
        <f>IF(Паспорт!P24&gt;0,Паспорт!P24,X22)</f>
        <v>34.08</v>
      </c>
      <c r="Y23" s="22"/>
      <c r="Z23" s="104"/>
      <c r="AA23" s="104"/>
    </row>
    <row r="24" spans="2:26" ht="15.75">
      <c r="B24" s="56">
        <v>10</v>
      </c>
      <c r="C24" s="58">
        <v>0</v>
      </c>
      <c r="D24" s="108">
        <v>36313.98</v>
      </c>
      <c r="E24" s="58">
        <v>0</v>
      </c>
      <c r="F24" s="108">
        <v>106.52</v>
      </c>
      <c r="G24" s="108">
        <v>4515.15</v>
      </c>
      <c r="H24" s="108">
        <v>8040.3</v>
      </c>
      <c r="I24" s="108">
        <v>1778.36</v>
      </c>
      <c r="J24" s="108">
        <v>11153.04</v>
      </c>
      <c r="K24" s="108">
        <v>5806.9</v>
      </c>
      <c r="L24" s="108">
        <v>886.87</v>
      </c>
      <c r="M24" s="108">
        <v>500.91</v>
      </c>
      <c r="N24" s="108">
        <v>1014.1</v>
      </c>
      <c r="O24" s="108">
        <v>777.07</v>
      </c>
      <c r="P24" s="108">
        <v>1153.04</v>
      </c>
      <c r="Q24" s="108">
        <v>2841.65</v>
      </c>
      <c r="R24" s="108">
        <v>1378.05</v>
      </c>
      <c r="S24" s="58"/>
      <c r="T24" s="58"/>
      <c r="U24" s="58"/>
      <c r="V24" s="58"/>
      <c r="W24" s="59">
        <f t="shared" si="0"/>
        <v>76265.94</v>
      </c>
      <c r="X24" s="60">
        <f>IF(Паспорт!P25&gt;0,Паспорт!P25,X23)</f>
        <v>34.08</v>
      </c>
      <c r="Y24" s="22"/>
      <c r="Z24" s="29"/>
    </row>
    <row r="25" spans="2:26" ht="15.75">
      <c r="B25" s="56">
        <v>11</v>
      </c>
      <c r="C25" s="58">
        <v>0</v>
      </c>
      <c r="D25" s="108">
        <v>33720.97</v>
      </c>
      <c r="E25" s="58">
        <v>0</v>
      </c>
      <c r="F25" s="108">
        <v>94.83</v>
      </c>
      <c r="G25" s="108">
        <v>4167.06</v>
      </c>
      <c r="H25" s="108">
        <v>6823.99</v>
      </c>
      <c r="I25" s="108">
        <v>1777.71</v>
      </c>
      <c r="J25" s="108">
        <v>10894.9</v>
      </c>
      <c r="K25" s="108">
        <v>5502.47</v>
      </c>
      <c r="L25" s="108">
        <v>902.24</v>
      </c>
      <c r="M25" s="108">
        <v>530.87</v>
      </c>
      <c r="N25" s="108">
        <v>981.84</v>
      </c>
      <c r="O25" s="108">
        <v>773.8</v>
      </c>
      <c r="P25" s="108">
        <v>1161.98</v>
      </c>
      <c r="Q25" s="108">
        <v>3126.49</v>
      </c>
      <c r="R25" s="108">
        <v>1360.27</v>
      </c>
      <c r="S25" s="58"/>
      <c r="T25" s="58"/>
      <c r="U25" s="58"/>
      <c r="V25" s="58"/>
      <c r="W25" s="59">
        <f t="shared" si="0"/>
        <v>71819.42</v>
      </c>
      <c r="X25" s="60">
        <f>IF(Паспорт!P26&gt;0,Паспорт!P26,X24)</f>
        <v>33.71</v>
      </c>
      <c r="Y25" s="22"/>
      <c r="Z25" s="29"/>
    </row>
    <row r="26" spans="2:27" ht="15.75" customHeight="1">
      <c r="B26" s="56">
        <v>12</v>
      </c>
      <c r="C26" s="58">
        <v>0</v>
      </c>
      <c r="D26" s="108">
        <v>32527.99</v>
      </c>
      <c r="E26" s="58">
        <v>0</v>
      </c>
      <c r="F26" s="108">
        <v>93.76</v>
      </c>
      <c r="G26" s="108">
        <v>4490.16</v>
      </c>
      <c r="H26" s="108">
        <v>8657.87</v>
      </c>
      <c r="I26" s="108">
        <v>1796.79</v>
      </c>
      <c r="J26" s="108">
        <v>10599.87</v>
      </c>
      <c r="K26" s="108">
        <v>5927.5</v>
      </c>
      <c r="L26" s="108">
        <v>786.48</v>
      </c>
      <c r="M26" s="108">
        <v>544.12</v>
      </c>
      <c r="N26" s="108">
        <v>1207</v>
      </c>
      <c r="O26" s="108">
        <v>664.79</v>
      </c>
      <c r="P26" s="108">
        <v>1519.8</v>
      </c>
      <c r="Q26" s="108">
        <v>3037.29</v>
      </c>
      <c r="R26" s="108">
        <v>1396.31</v>
      </c>
      <c r="S26" s="58"/>
      <c r="T26" s="58"/>
      <c r="U26" s="58"/>
      <c r="V26" s="58"/>
      <c r="W26" s="59">
        <f t="shared" si="0"/>
        <v>73249.73</v>
      </c>
      <c r="X26" s="60">
        <f>IF(Паспорт!P27&gt;0,Паспорт!P27,X25)</f>
        <v>33.71</v>
      </c>
      <c r="Y26" s="22"/>
      <c r="Z26" s="105" t="s">
        <v>42</v>
      </c>
      <c r="AA26" s="105"/>
    </row>
    <row r="27" spans="2:27" ht="15.75">
      <c r="B27" s="56">
        <v>13</v>
      </c>
      <c r="C27" s="58">
        <v>0</v>
      </c>
      <c r="D27" s="108">
        <v>30536.53</v>
      </c>
      <c r="E27" s="58">
        <v>0</v>
      </c>
      <c r="F27" s="108">
        <v>89.05</v>
      </c>
      <c r="G27" s="108">
        <v>4920.03</v>
      </c>
      <c r="H27" s="108">
        <v>8528.45</v>
      </c>
      <c r="I27" s="108">
        <v>1857.06</v>
      </c>
      <c r="J27" s="108">
        <v>12267.77</v>
      </c>
      <c r="K27" s="108">
        <v>6627.1</v>
      </c>
      <c r="L27" s="108">
        <v>984.08</v>
      </c>
      <c r="M27" s="108">
        <v>588.36</v>
      </c>
      <c r="N27" s="108">
        <v>1109.62</v>
      </c>
      <c r="O27" s="108">
        <v>873.54</v>
      </c>
      <c r="P27" s="108">
        <v>1567.31</v>
      </c>
      <c r="Q27" s="108">
        <v>3437.88</v>
      </c>
      <c r="R27" s="108">
        <v>1854.93</v>
      </c>
      <c r="S27" s="58"/>
      <c r="T27" s="58"/>
      <c r="U27" s="58"/>
      <c r="V27" s="58"/>
      <c r="W27" s="59">
        <f t="shared" si="0"/>
        <v>75241.70999999998</v>
      </c>
      <c r="X27" s="60">
        <f>IF(Паспорт!P28&gt;0,Паспорт!P28,X26)</f>
        <v>33.71</v>
      </c>
      <c r="Y27" s="22"/>
      <c r="Z27" s="105"/>
      <c r="AA27" s="105"/>
    </row>
    <row r="28" spans="2:27" ht="15.75">
      <c r="B28" s="56">
        <v>14</v>
      </c>
      <c r="C28" s="58">
        <v>0</v>
      </c>
      <c r="D28" s="108">
        <v>35103.01</v>
      </c>
      <c r="E28" s="58">
        <v>0</v>
      </c>
      <c r="F28" s="108">
        <v>101.56</v>
      </c>
      <c r="G28" s="108">
        <v>5551.63</v>
      </c>
      <c r="H28" s="108">
        <v>7730.97</v>
      </c>
      <c r="I28" s="108">
        <v>1775.5</v>
      </c>
      <c r="J28" s="108">
        <v>12580.13</v>
      </c>
      <c r="K28" s="108">
        <v>5573.89</v>
      </c>
      <c r="L28" s="108">
        <v>836.49</v>
      </c>
      <c r="M28" s="108">
        <v>634.04</v>
      </c>
      <c r="N28" s="108">
        <v>1108.5</v>
      </c>
      <c r="O28" s="108">
        <v>803.66</v>
      </c>
      <c r="P28" s="108">
        <v>1619.88</v>
      </c>
      <c r="Q28" s="108">
        <v>3244.87</v>
      </c>
      <c r="R28" s="108">
        <v>1443.18</v>
      </c>
      <c r="S28" s="58"/>
      <c r="T28" s="58"/>
      <c r="U28" s="58"/>
      <c r="V28" s="58"/>
      <c r="W28" s="59">
        <f t="shared" si="0"/>
        <v>78107.31</v>
      </c>
      <c r="X28" s="60">
        <f>IF(Паспорт!P29&gt;0,Паспорт!P29,X27)</f>
        <v>33.71</v>
      </c>
      <c r="Y28" s="22"/>
      <c r="Z28" s="105"/>
      <c r="AA28" s="105"/>
    </row>
    <row r="29" spans="2:27" ht="15.75">
      <c r="B29" s="56">
        <v>15</v>
      </c>
      <c r="C29" s="58">
        <v>0</v>
      </c>
      <c r="D29" s="108">
        <v>35776.13</v>
      </c>
      <c r="E29" s="58">
        <v>0</v>
      </c>
      <c r="F29" s="108">
        <v>87.85</v>
      </c>
      <c r="G29" s="108">
        <v>5837.84</v>
      </c>
      <c r="H29" s="108">
        <v>9401.19</v>
      </c>
      <c r="I29" s="108">
        <v>1861.2</v>
      </c>
      <c r="J29" s="108">
        <v>12728.85</v>
      </c>
      <c r="K29" s="108">
        <v>7055.51</v>
      </c>
      <c r="L29" s="108">
        <v>694.36</v>
      </c>
      <c r="M29" s="108">
        <v>592.94</v>
      </c>
      <c r="N29" s="108">
        <v>1035.44</v>
      </c>
      <c r="O29" s="108">
        <v>666.05</v>
      </c>
      <c r="P29" s="108">
        <v>1669.88</v>
      </c>
      <c r="Q29" s="108">
        <v>3505.44</v>
      </c>
      <c r="R29" s="108">
        <v>1451.77</v>
      </c>
      <c r="S29" s="58"/>
      <c r="T29" s="58"/>
      <c r="U29" s="58"/>
      <c r="V29" s="58"/>
      <c r="W29" s="59">
        <f t="shared" si="0"/>
        <v>82364.45000000001</v>
      </c>
      <c r="X29" s="60">
        <f>IF(Паспорт!P30&gt;0,Паспорт!P30,X28)</f>
        <v>33.71</v>
      </c>
      <c r="Y29" s="22"/>
      <c r="Z29" s="105"/>
      <c r="AA29" s="105"/>
    </row>
    <row r="30" spans="2:27" ht="15.75">
      <c r="B30" s="57">
        <v>16</v>
      </c>
      <c r="C30" s="58">
        <v>0</v>
      </c>
      <c r="D30" s="108">
        <v>41070.79</v>
      </c>
      <c r="E30" s="58">
        <v>0</v>
      </c>
      <c r="F30" s="108">
        <v>105.95</v>
      </c>
      <c r="G30" s="108">
        <v>5576.44</v>
      </c>
      <c r="H30" s="108">
        <v>8248.21</v>
      </c>
      <c r="I30" s="108">
        <v>1832.6</v>
      </c>
      <c r="J30" s="108">
        <v>12545.96</v>
      </c>
      <c r="K30" s="108">
        <v>6182.43</v>
      </c>
      <c r="L30" s="108">
        <v>803.02</v>
      </c>
      <c r="M30" s="108">
        <v>558.92</v>
      </c>
      <c r="N30" s="108">
        <v>1022.77</v>
      </c>
      <c r="O30" s="108">
        <v>599.06</v>
      </c>
      <c r="P30" s="108">
        <v>1439.29</v>
      </c>
      <c r="Q30" s="108">
        <v>3543.66</v>
      </c>
      <c r="R30" s="108">
        <v>1455.06</v>
      </c>
      <c r="S30" s="58"/>
      <c r="T30" s="58"/>
      <c r="U30" s="58"/>
      <c r="V30" s="58"/>
      <c r="W30" s="59">
        <f t="shared" si="0"/>
        <v>84984.16</v>
      </c>
      <c r="X30" s="60">
        <f>IF(Паспорт!P31&gt;0,Паспорт!P31,X29)</f>
        <v>33.71</v>
      </c>
      <c r="Y30" s="22"/>
      <c r="Z30" s="105"/>
      <c r="AA30" s="105"/>
    </row>
    <row r="31" spans="2:27" ht="15.75">
      <c r="B31" s="57">
        <v>17</v>
      </c>
      <c r="C31" s="58">
        <v>0</v>
      </c>
      <c r="D31" s="108">
        <v>39583.4</v>
      </c>
      <c r="E31" s="58">
        <v>0</v>
      </c>
      <c r="F31" s="108">
        <v>92.61</v>
      </c>
      <c r="G31" s="108">
        <v>4776.08</v>
      </c>
      <c r="H31" s="108">
        <v>7350.77</v>
      </c>
      <c r="I31" s="108">
        <v>1836.36</v>
      </c>
      <c r="J31" s="108">
        <v>12212.13</v>
      </c>
      <c r="K31" s="108">
        <v>6347.12</v>
      </c>
      <c r="L31" s="108">
        <v>872.55</v>
      </c>
      <c r="M31" s="108">
        <v>596.15</v>
      </c>
      <c r="N31" s="108">
        <v>1064.16</v>
      </c>
      <c r="O31" s="108">
        <v>655.7</v>
      </c>
      <c r="P31" s="108">
        <v>1478.6</v>
      </c>
      <c r="Q31" s="108">
        <v>3423.31</v>
      </c>
      <c r="R31" s="108">
        <v>1405.08</v>
      </c>
      <c r="S31" s="58"/>
      <c r="T31" s="58"/>
      <c r="U31" s="58"/>
      <c r="V31" s="58"/>
      <c r="W31" s="59">
        <f t="shared" si="0"/>
        <v>81694.02</v>
      </c>
      <c r="X31" s="60">
        <f>IF(Паспорт!P32&gt;0,Паспорт!P32,X30)</f>
        <v>33.71</v>
      </c>
      <c r="Y31" s="22"/>
      <c r="Z31" s="105"/>
      <c r="AA31" s="105"/>
    </row>
    <row r="32" spans="2:26" ht="15.75">
      <c r="B32" s="57">
        <v>18</v>
      </c>
      <c r="C32" s="58">
        <v>0</v>
      </c>
      <c r="D32" s="108">
        <v>36005.42</v>
      </c>
      <c r="E32" s="58">
        <v>0</v>
      </c>
      <c r="F32" s="108">
        <v>103.19</v>
      </c>
      <c r="G32" s="108">
        <v>4678.5</v>
      </c>
      <c r="H32" s="108">
        <v>8761.98</v>
      </c>
      <c r="I32" s="108">
        <v>1836.43</v>
      </c>
      <c r="J32" s="108">
        <v>15663.65</v>
      </c>
      <c r="K32" s="108">
        <v>6699.82</v>
      </c>
      <c r="L32" s="108">
        <v>914.16</v>
      </c>
      <c r="M32" s="108">
        <v>596.92</v>
      </c>
      <c r="N32" s="108">
        <v>1078.37</v>
      </c>
      <c r="O32" s="108">
        <v>742.82</v>
      </c>
      <c r="P32" s="108">
        <v>1355.98</v>
      </c>
      <c r="Q32" s="108">
        <v>3363.63</v>
      </c>
      <c r="R32" s="108">
        <v>1451.06</v>
      </c>
      <c r="S32" s="58"/>
      <c r="T32" s="58"/>
      <c r="U32" s="58"/>
      <c r="V32" s="58"/>
      <c r="W32" s="59">
        <f t="shared" si="0"/>
        <v>83251.93</v>
      </c>
      <c r="X32" s="60">
        <f>IF(Паспорт!P33&gt;0,Паспорт!P33,X31)</f>
        <v>34.04</v>
      </c>
      <c r="Y32" s="22"/>
      <c r="Z32" s="29"/>
    </row>
    <row r="33" spans="2:26" ht="15.75">
      <c r="B33" s="57">
        <v>19</v>
      </c>
      <c r="C33" s="58">
        <v>0</v>
      </c>
      <c r="D33" s="108">
        <v>35374.96</v>
      </c>
      <c r="E33" s="58">
        <v>0</v>
      </c>
      <c r="F33" s="108">
        <v>89.14</v>
      </c>
      <c r="G33" s="108">
        <v>5313.04</v>
      </c>
      <c r="H33" s="108">
        <v>7406.43</v>
      </c>
      <c r="I33" s="108">
        <v>1823.18</v>
      </c>
      <c r="J33" s="108">
        <v>12491.36</v>
      </c>
      <c r="K33" s="108">
        <v>5436.18</v>
      </c>
      <c r="L33" s="108">
        <v>800.28</v>
      </c>
      <c r="M33" s="108">
        <v>540.57</v>
      </c>
      <c r="N33" s="108">
        <v>906.79</v>
      </c>
      <c r="O33" s="108">
        <v>979.78</v>
      </c>
      <c r="P33" s="108">
        <v>1268.97</v>
      </c>
      <c r="Q33" s="108">
        <v>3260.93</v>
      </c>
      <c r="R33" s="108">
        <v>1328.45</v>
      </c>
      <c r="S33" s="58"/>
      <c r="T33" s="58"/>
      <c r="U33" s="58"/>
      <c r="V33" s="58"/>
      <c r="W33" s="59">
        <f t="shared" si="0"/>
        <v>77020.06</v>
      </c>
      <c r="X33" s="60">
        <f>IF(Паспорт!P34&gt;0,Паспорт!P34,X32)</f>
        <v>34.04</v>
      </c>
      <c r="Y33" s="22"/>
      <c r="Z33" s="29"/>
    </row>
    <row r="34" spans="2:26" ht="15.75">
      <c r="B34" s="57">
        <v>20</v>
      </c>
      <c r="C34" s="58">
        <v>0</v>
      </c>
      <c r="D34" s="108">
        <v>30830.38</v>
      </c>
      <c r="E34" s="58">
        <v>0</v>
      </c>
      <c r="F34" s="108">
        <v>114.91</v>
      </c>
      <c r="G34" s="108">
        <v>5889.28</v>
      </c>
      <c r="H34" s="108">
        <v>7674.1</v>
      </c>
      <c r="I34" s="108">
        <v>1852.31</v>
      </c>
      <c r="J34" s="108">
        <v>11265.09</v>
      </c>
      <c r="K34" s="108">
        <v>6176.01</v>
      </c>
      <c r="L34" s="108">
        <v>887.28</v>
      </c>
      <c r="M34" s="108">
        <v>602.33</v>
      </c>
      <c r="N34" s="108">
        <v>1105.48</v>
      </c>
      <c r="O34" s="108">
        <v>686.81</v>
      </c>
      <c r="P34" s="108">
        <v>1336.45</v>
      </c>
      <c r="Q34" s="108">
        <v>3210.97</v>
      </c>
      <c r="R34" s="108">
        <v>1516</v>
      </c>
      <c r="S34" s="58"/>
      <c r="T34" s="58"/>
      <c r="U34" s="58"/>
      <c r="V34" s="58"/>
      <c r="W34" s="59">
        <f t="shared" si="0"/>
        <v>73147.4</v>
      </c>
      <c r="X34" s="60">
        <f>IF(Паспорт!P35&gt;0,Паспорт!P35,X33)</f>
        <v>34.04</v>
      </c>
      <c r="Y34" s="22"/>
      <c r="Z34" s="29"/>
    </row>
    <row r="35" spans="2:26" ht="15.75">
      <c r="B35" s="57">
        <v>21</v>
      </c>
      <c r="C35" s="58">
        <v>0</v>
      </c>
      <c r="D35" s="108">
        <v>27422.2</v>
      </c>
      <c r="E35" s="58">
        <v>0</v>
      </c>
      <c r="F35" s="108">
        <v>91.32</v>
      </c>
      <c r="G35" s="108">
        <v>5512.12</v>
      </c>
      <c r="H35" s="108">
        <v>8120.35</v>
      </c>
      <c r="I35" s="108">
        <v>1791.72</v>
      </c>
      <c r="J35" s="108">
        <v>11189.79</v>
      </c>
      <c r="K35" s="108">
        <v>6219.9</v>
      </c>
      <c r="L35" s="108">
        <v>978.74</v>
      </c>
      <c r="M35" s="108">
        <v>600.73</v>
      </c>
      <c r="N35" s="108">
        <v>1082.97</v>
      </c>
      <c r="O35" s="108">
        <v>749.61</v>
      </c>
      <c r="P35" s="108">
        <v>1285.95</v>
      </c>
      <c r="Q35" s="108">
        <v>2747.02</v>
      </c>
      <c r="R35" s="108">
        <v>1432.82</v>
      </c>
      <c r="S35" s="58"/>
      <c r="T35" s="58"/>
      <c r="U35" s="58"/>
      <c r="V35" s="58"/>
      <c r="W35" s="59">
        <f t="shared" si="0"/>
        <v>69225.24</v>
      </c>
      <c r="X35" s="60">
        <f>IF(Паспорт!P36&gt;0,Паспорт!P36,X34)</f>
        <v>34.04</v>
      </c>
      <c r="Y35" s="22"/>
      <c r="Z35" s="29"/>
    </row>
    <row r="36" spans="2:26" ht="15.75">
      <c r="B36" s="57">
        <v>22</v>
      </c>
      <c r="C36" s="58">
        <v>0</v>
      </c>
      <c r="D36" s="108">
        <v>39056.94</v>
      </c>
      <c r="E36" s="58">
        <v>0</v>
      </c>
      <c r="F36" s="108">
        <v>118.54</v>
      </c>
      <c r="G36" s="108">
        <v>4873.62</v>
      </c>
      <c r="H36" s="108">
        <v>8059.72</v>
      </c>
      <c r="I36" s="108">
        <v>1822.37</v>
      </c>
      <c r="J36" s="108">
        <v>12280.76</v>
      </c>
      <c r="K36" s="108">
        <v>5991.53</v>
      </c>
      <c r="L36" s="108">
        <v>890.86</v>
      </c>
      <c r="M36" s="108">
        <v>564.89</v>
      </c>
      <c r="N36" s="108">
        <v>1043.82</v>
      </c>
      <c r="O36" s="108">
        <v>697.67</v>
      </c>
      <c r="P36" s="108">
        <v>1164.77</v>
      </c>
      <c r="Q36" s="108">
        <v>3052.09</v>
      </c>
      <c r="R36" s="108">
        <v>1221.77</v>
      </c>
      <c r="S36" s="58"/>
      <c r="T36" s="58"/>
      <c r="U36" s="58"/>
      <c r="V36" s="58"/>
      <c r="W36" s="59">
        <f t="shared" si="0"/>
        <v>80839.35000000002</v>
      </c>
      <c r="X36" s="60">
        <f>IF(Паспорт!P37&gt;0,Паспорт!P37,X35)</f>
        <v>34.04</v>
      </c>
      <c r="Y36" s="22"/>
      <c r="Z36" s="29"/>
    </row>
    <row r="37" spans="2:26" ht="15.75">
      <c r="B37" s="57">
        <v>23</v>
      </c>
      <c r="C37" s="58">
        <v>0</v>
      </c>
      <c r="D37" s="108">
        <v>38780.52</v>
      </c>
      <c r="E37" s="58">
        <v>0</v>
      </c>
      <c r="F37" s="108">
        <v>104.78</v>
      </c>
      <c r="G37" s="108">
        <v>5019.34</v>
      </c>
      <c r="H37" s="108">
        <v>6635.99</v>
      </c>
      <c r="I37" s="108">
        <v>1786.32</v>
      </c>
      <c r="J37" s="108">
        <v>11781.99</v>
      </c>
      <c r="K37" s="108">
        <v>5396.64</v>
      </c>
      <c r="L37" s="108">
        <v>858.99</v>
      </c>
      <c r="M37" s="108">
        <v>541.67</v>
      </c>
      <c r="N37" s="108">
        <v>955.03</v>
      </c>
      <c r="O37" s="108">
        <v>794.44</v>
      </c>
      <c r="P37" s="108">
        <v>1109.1</v>
      </c>
      <c r="Q37" s="108">
        <v>3091.28</v>
      </c>
      <c r="R37" s="108">
        <v>1318.72</v>
      </c>
      <c r="S37" s="58"/>
      <c r="T37" s="58"/>
      <c r="U37" s="58"/>
      <c r="V37" s="58"/>
      <c r="W37" s="59">
        <f t="shared" si="0"/>
        <v>78174.81000000001</v>
      </c>
      <c r="X37" s="60">
        <f>IF(Паспорт!P38&gt;0,Паспорт!P38,X36)</f>
        <v>34.04</v>
      </c>
      <c r="Y37" s="22"/>
      <c r="Z37" s="29"/>
    </row>
    <row r="38" spans="2:26" ht="15.75">
      <c r="B38" s="57">
        <v>24</v>
      </c>
      <c r="C38" s="58">
        <v>0</v>
      </c>
      <c r="D38" s="108">
        <v>29861.05</v>
      </c>
      <c r="E38" s="58">
        <v>0</v>
      </c>
      <c r="F38" s="108">
        <v>126.06</v>
      </c>
      <c r="G38" s="108">
        <v>5360.21</v>
      </c>
      <c r="H38" s="108">
        <v>8287.57</v>
      </c>
      <c r="I38" s="108">
        <v>1876.19</v>
      </c>
      <c r="J38" s="108">
        <v>11043.1</v>
      </c>
      <c r="K38" s="108">
        <v>6013.78</v>
      </c>
      <c r="L38" s="108">
        <v>949.97</v>
      </c>
      <c r="M38" s="108">
        <v>581.05</v>
      </c>
      <c r="N38" s="108">
        <v>1050.77</v>
      </c>
      <c r="O38" s="108">
        <v>762.49</v>
      </c>
      <c r="P38" s="108">
        <v>1250.32</v>
      </c>
      <c r="Q38" s="108">
        <v>3297.1</v>
      </c>
      <c r="R38" s="108">
        <v>1373.19</v>
      </c>
      <c r="S38" s="58"/>
      <c r="T38" s="58"/>
      <c r="U38" s="58"/>
      <c r="V38" s="58"/>
      <c r="W38" s="59">
        <f t="shared" si="0"/>
        <v>71832.85000000002</v>
      </c>
      <c r="X38" s="60">
        <f>IF(Паспорт!P39&gt;0,Паспорт!P39,X37)</f>
        <v>34.04</v>
      </c>
      <c r="Y38" s="22"/>
      <c r="Z38" s="29"/>
    </row>
    <row r="39" spans="2:26" ht="15.75">
      <c r="B39" s="57">
        <v>25</v>
      </c>
      <c r="C39" s="58">
        <v>0</v>
      </c>
      <c r="D39" s="108">
        <v>40487.11</v>
      </c>
      <c r="E39" s="58">
        <v>0</v>
      </c>
      <c r="F39" s="108">
        <v>93.11</v>
      </c>
      <c r="G39" s="108">
        <v>5659.8</v>
      </c>
      <c r="H39" s="108">
        <v>6934.23</v>
      </c>
      <c r="I39" s="108">
        <v>1938.04</v>
      </c>
      <c r="J39" s="108">
        <v>11540.21</v>
      </c>
      <c r="K39" s="108">
        <v>6441.83</v>
      </c>
      <c r="L39" s="108">
        <v>888.74</v>
      </c>
      <c r="M39" s="108">
        <v>587.62</v>
      </c>
      <c r="N39" s="108">
        <v>1062.3</v>
      </c>
      <c r="O39" s="108">
        <v>777.12</v>
      </c>
      <c r="P39" s="108">
        <v>1512.95</v>
      </c>
      <c r="Q39" s="108">
        <v>3458.64</v>
      </c>
      <c r="R39" s="108">
        <v>1732.25</v>
      </c>
      <c r="S39" s="58"/>
      <c r="T39" s="58"/>
      <c r="U39" s="58"/>
      <c r="V39" s="58"/>
      <c r="W39" s="59">
        <f t="shared" si="0"/>
        <v>83113.95</v>
      </c>
      <c r="X39" s="60">
        <f>IF(Паспорт!P40&gt;0,Паспорт!P40,X38)</f>
        <v>34.04</v>
      </c>
      <c r="Y39" s="22"/>
      <c r="Z39" s="29"/>
    </row>
    <row r="40" spans="2:26" ht="15.75">
      <c r="B40" s="57">
        <v>26</v>
      </c>
      <c r="C40" s="58">
        <v>0</v>
      </c>
      <c r="D40" s="108">
        <v>36362.13</v>
      </c>
      <c r="E40" s="58">
        <v>0</v>
      </c>
      <c r="F40" s="108">
        <v>109.39</v>
      </c>
      <c r="G40" s="108">
        <v>5670.78</v>
      </c>
      <c r="H40" s="108">
        <v>6849.12</v>
      </c>
      <c r="I40" s="108">
        <v>1853.47</v>
      </c>
      <c r="J40" s="108">
        <v>12364.03</v>
      </c>
      <c r="K40" s="108">
        <v>6237.52</v>
      </c>
      <c r="L40" s="108">
        <v>841.14</v>
      </c>
      <c r="M40" s="108">
        <v>521.15</v>
      </c>
      <c r="N40" s="108">
        <v>1063.21</v>
      </c>
      <c r="O40" s="108">
        <v>712.36</v>
      </c>
      <c r="P40" s="108">
        <v>1399.55</v>
      </c>
      <c r="Q40" s="108">
        <v>3344.61</v>
      </c>
      <c r="R40" s="108">
        <v>1307.43</v>
      </c>
      <c r="S40" s="58"/>
      <c r="T40" s="58"/>
      <c r="U40" s="58"/>
      <c r="V40" s="58"/>
      <c r="W40" s="59">
        <f t="shared" si="0"/>
        <v>78635.89</v>
      </c>
      <c r="X40" s="60">
        <f>IF(Паспорт!P41&gt;0,Паспорт!P41,X39)</f>
        <v>34.04</v>
      </c>
      <c r="Y40" s="22"/>
      <c r="Z40" s="29"/>
    </row>
    <row r="41" spans="2:26" ht="15.75">
      <c r="B41" s="57">
        <v>27</v>
      </c>
      <c r="C41" s="58">
        <v>0</v>
      </c>
      <c r="D41" s="108">
        <v>29373.41</v>
      </c>
      <c r="E41" s="58">
        <v>0</v>
      </c>
      <c r="F41" s="108">
        <v>105.04</v>
      </c>
      <c r="G41" s="108">
        <v>5694.24</v>
      </c>
      <c r="H41" s="108">
        <v>7731.2</v>
      </c>
      <c r="I41" s="108">
        <v>1889.05</v>
      </c>
      <c r="J41" s="108">
        <v>13145.08</v>
      </c>
      <c r="K41" s="108">
        <v>6743.07</v>
      </c>
      <c r="L41" s="108">
        <v>941.76</v>
      </c>
      <c r="M41" s="108">
        <v>540.15</v>
      </c>
      <c r="N41" s="108">
        <v>1099.26</v>
      </c>
      <c r="O41" s="108">
        <v>743.92</v>
      </c>
      <c r="P41" s="108">
        <v>1419.36</v>
      </c>
      <c r="Q41" s="108">
        <v>3588.66</v>
      </c>
      <c r="R41" s="108">
        <v>1613.04</v>
      </c>
      <c r="S41" s="58"/>
      <c r="T41" s="58"/>
      <c r="U41" s="58"/>
      <c r="V41" s="58"/>
      <c r="W41" s="59">
        <f t="shared" si="0"/>
        <v>74627.23999999999</v>
      </c>
      <c r="X41" s="60">
        <f>IF(Паспорт!P42&gt;0,Паспорт!P42,X40)</f>
        <v>34.04</v>
      </c>
      <c r="Y41" s="22"/>
      <c r="Z41" s="29"/>
    </row>
    <row r="42" spans="2:26" ht="15.75">
      <c r="B42" s="57">
        <v>28</v>
      </c>
      <c r="C42" s="58">
        <v>0</v>
      </c>
      <c r="D42" s="108">
        <v>36415.62</v>
      </c>
      <c r="E42" s="58">
        <v>0</v>
      </c>
      <c r="F42" s="108">
        <v>118.15</v>
      </c>
      <c r="G42" s="108">
        <v>5319.99</v>
      </c>
      <c r="H42" s="108">
        <v>7288.07</v>
      </c>
      <c r="I42" s="108">
        <v>1771.28</v>
      </c>
      <c r="J42" s="108">
        <v>11015.21</v>
      </c>
      <c r="K42" s="108">
        <v>5762.21</v>
      </c>
      <c r="L42" s="108">
        <v>927.25</v>
      </c>
      <c r="M42" s="108">
        <v>514.69</v>
      </c>
      <c r="N42" s="108">
        <v>1068.73</v>
      </c>
      <c r="O42" s="108">
        <v>697.61</v>
      </c>
      <c r="P42" s="108">
        <v>1235.92</v>
      </c>
      <c r="Q42" s="108">
        <v>2890.82</v>
      </c>
      <c r="R42" s="108">
        <v>1470.06</v>
      </c>
      <c r="S42" s="58"/>
      <c r="T42" s="58"/>
      <c r="U42" s="58"/>
      <c r="V42" s="58"/>
      <c r="W42" s="59">
        <f t="shared" si="0"/>
        <v>76495.61</v>
      </c>
      <c r="X42" s="60">
        <f>IF(Паспорт!P43&gt;0,Паспорт!P43,X41)</f>
        <v>34.04</v>
      </c>
      <c r="Y42" s="22"/>
      <c r="Z42" s="29"/>
    </row>
    <row r="43" spans="2:26" ht="15.75" customHeight="1">
      <c r="B43" s="57">
        <v>29</v>
      </c>
      <c r="C43" s="58">
        <v>0</v>
      </c>
      <c r="D43" s="108">
        <v>44540.52</v>
      </c>
      <c r="E43" s="58">
        <v>0</v>
      </c>
      <c r="F43" s="108">
        <v>96.62</v>
      </c>
      <c r="G43" s="108">
        <v>4207.04</v>
      </c>
      <c r="H43" s="108">
        <v>7919.95</v>
      </c>
      <c r="I43" s="108">
        <v>1797.6</v>
      </c>
      <c r="J43" s="108">
        <v>12510.19</v>
      </c>
      <c r="K43" s="108">
        <v>5870.85</v>
      </c>
      <c r="L43" s="108">
        <v>857.23</v>
      </c>
      <c r="M43" s="108">
        <v>466.54</v>
      </c>
      <c r="N43" s="108">
        <v>1025.03</v>
      </c>
      <c r="O43" s="108">
        <v>682.64</v>
      </c>
      <c r="P43" s="108">
        <v>1207.97</v>
      </c>
      <c r="Q43" s="108">
        <v>3230.81</v>
      </c>
      <c r="R43" s="108">
        <v>1334.88</v>
      </c>
      <c r="S43" s="58"/>
      <c r="T43" s="58"/>
      <c r="U43" s="58"/>
      <c r="V43" s="58"/>
      <c r="W43" s="59">
        <f t="shared" si="0"/>
        <v>85747.87</v>
      </c>
      <c r="X43" s="60">
        <f>IF(Паспорт!P44&gt;0,Паспорт!P44,X42)</f>
        <v>33.8</v>
      </c>
      <c r="Y43" s="22"/>
      <c r="Z43" s="29"/>
    </row>
    <row r="44" spans="2:26" ht="15.75" customHeight="1">
      <c r="B44" s="57">
        <v>30</v>
      </c>
      <c r="C44" s="58">
        <v>0</v>
      </c>
      <c r="D44" s="108">
        <v>45055.07</v>
      </c>
      <c r="E44" s="58">
        <v>0</v>
      </c>
      <c r="F44" s="108">
        <v>95</v>
      </c>
      <c r="G44" s="108">
        <v>3982.46</v>
      </c>
      <c r="H44" s="108">
        <v>7682.52</v>
      </c>
      <c r="I44" s="108">
        <v>1811.21</v>
      </c>
      <c r="J44" s="108">
        <v>12755.16</v>
      </c>
      <c r="K44" s="108">
        <v>5745.49</v>
      </c>
      <c r="L44" s="108">
        <v>837.6</v>
      </c>
      <c r="M44" s="108">
        <v>456.65</v>
      </c>
      <c r="N44" s="108">
        <v>936.34</v>
      </c>
      <c r="O44" s="108">
        <v>632.32</v>
      </c>
      <c r="P44" s="108">
        <v>1072.25</v>
      </c>
      <c r="Q44" s="108">
        <v>2902.44</v>
      </c>
      <c r="R44" s="108">
        <v>1307.31</v>
      </c>
      <c r="S44" s="58"/>
      <c r="T44" s="58"/>
      <c r="U44" s="58"/>
      <c r="V44" s="58"/>
      <c r="W44" s="59">
        <f t="shared" si="0"/>
        <v>85271.82</v>
      </c>
      <c r="X44" s="60">
        <f>IF(Паспорт!P45&gt;0,Паспорт!P45,X43)</f>
        <v>33.8</v>
      </c>
      <c r="Y44" s="22"/>
      <c r="Z44" s="29"/>
    </row>
    <row r="45" spans="2:26" ht="15.75" customHeight="1">
      <c r="B45" s="57">
        <v>31</v>
      </c>
      <c r="C45" s="58">
        <v>0</v>
      </c>
      <c r="D45" s="108">
        <v>40943.88</v>
      </c>
      <c r="E45" s="58">
        <v>0</v>
      </c>
      <c r="F45" s="108">
        <v>117.84</v>
      </c>
      <c r="G45" s="108">
        <v>5627.37</v>
      </c>
      <c r="H45" s="108">
        <v>7271.82</v>
      </c>
      <c r="I45" s="108">
        <v>1962.61</v>
      </c>
      <c r="J45" s="108">
        <v>14114.18</v>
      </c>
      <c r="K45" s="108">
        <v>5986.3</v>
      </c>
      <c r="L45" s="108">
        <v>928.32</v>
      </c>
      <c r="M45" s="108">
        <v>499.58</v>
      </c>
      <c r="N45" s="108">
        <v>1040.09</v>
      </c>
      <c r="O45" s="108">
        <v>864.13</v>
      </c>
      <c r="P45" s="108">
        <v>1474.05</v>
      </c>
      <c r="Q45" s="108">
        <v>3272.83</v>
      </c>
      <c r="R45" s="108">
        <v>1264.46</v>
      </c>
      <c r="S45" s="58"/>
      <c r="T45" s="58"/>
      <c r="U45" s="58"/>
      <c r="V45" s="58"/>
      <c r="W45" s="59">
        <f t="shared" si="0"/>
        <v>85367.46000000002</v>
      </c>
      <c r="X45" s="60">
        <f>IF(Паспорт!P46&gt;0,Паспорт!P46,X44)</f>
        <v>33.8</v>
      </c>
      <c r="Y45" s="28"/>
      <c r="Z45" s="29"/>
    </row>
    <row r="46" spans="2:27" ht="66" customHeight="1">
      <c r="B46" s="16" t="s">
        <v>41</v>
      </c>
      <c r="C46" s="61">
        <f aca="true" t="shared" si="1" ref="C46:V46">SUM(C15:C45)</f>
        <v>0</v>
      </c>
      <c r="D46" s="61">
        <f t="shared" si="1"/>
        <v>1086137.07</v>
      </c>
      <c r="E46" s="61">
        <f t="shared" si="1"/>
        <v>0</v>
      </c>
      <c r="F46" s="61">
        <f t="shared" si="1"/>
        <v>3132.61</v>
      </c>
      <c r="G46" s="61">
        <f t="shared" si="1"/>
        <v>164476.82999999996</v>
      </c>
      <c r="H46" s="61">
        <f t="shared" si="1"/>
        <v>237761.29000000004</v>
      </c>
      <c r="I46" s="61">
        <f t="shared" si="1"/>
        <v>56077.920000000006</v>
      </c>
      <c r="J46" s="61">
        <f t="shared" si="1"/>
        <v>368041.44</v>
      </c>
      <c r="K46" s="61">
        <f t="shared" si="1"/>
        <v>181716.31999999995</v>
      </c>
      <c r="L46" s="61">
        <f t="shared" si="1"/>
        <v>27083.430000000004</v>
      </c>
      <c r="M46" s="61">
        <f t="shared" si="1"/>
        <v>17011.5</v>
      </c>
      <c r="N46" s="61">
        <f t="shared" si="1"/>
        <v>32044.719999999994</v>
      </c>
      <c r="O46" s="61">
        <f t="shared" si="1"/>
        <v>22278.93</v>
      </c>
      <c r="P46" s="61">
        <f t="shared" si="1"/>
        <v>40183.91</v>
      </c>
      <c r="Q46" s="61">
        <f t="shared" si="1"/>
        <v>97704.38000000002</v>
      </c>
      <c r="R46" s="61">
        <f t="shared" si="1"/>
        <v>43683.85</v>
      </c>
      <c r="S46" s="61">
        <f t="shared" si="1"/>
        <v>0</v>
      </c>
      <c r="T46" s="61">
        <f t="shared" si="1"/>
        <v>0</v>
      </c>
      <c r="U46" s="61">
        <f t="shared" si="1"/>
        <v>0</v>
      </c>
      <c r="V46" s="61">
        <f t="shared" si="1"/>
        <v>0</v>
      </c>
      <c r="W46" s="62">
        <f>SUM(W15:W45)</f>
        <v>2377334.1999999997</v>
      </c>
      <c r="X46" s="63">
        <f>SUMPRODUCT(X15:X45,W15:W45)/SUM(W15:W45)</f>
        <v>33.94549685290356</v>
      </c>
      <c r="Y46" s="27"/>
      <c r="Z46" s="105" t="s">
        <v>42</v>
      </c>
      <c r="AA46" s="105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3"/>
      <c r="Z47"/>
    </row>
    <row r="48" spans="3:26" ht="12.75"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24"/>
      <c r="Z48"/>
    </row>
    <row r="49" spans="3:4" ht="12.75">
      <c r="C49" s="1"/>
      <c r="D49" s="1"/>
    </row>
    <row r="50" spans="2:25" ht="15">
      <c r="B50" s="31"/>
      <c r="C50" s="42" t="s">
        <v>51</v>
      </c>
      <c r="D50" s="42"/>
      <c r="E50" s="42"/>
      <c r="F50" s="42"/>
      <c r="G50" s="42"/>
      <c r="H50" s="14"/>
      <c r="I50" s="14"/>
      <c r="J50" s="14"/>
      <c r="K50" s="14"/>
      <c r="L50" s="14"/>
      <c r="M50" s="14"/>
      <c r="N50" s="14"/>
      <c r="O50" s="14"/>
      <c r="P50" s="42" t="s">
        <v>50</v>
      </c>
      <c r="Q50" s="14"/>
      <c r="R50" s="14"/>
      <c r="S50" s="14"/>
      <c r="T50" s="14"/>
      <c r="U50" s="45"/>
      <c r="V50" s="45"/>
      <c r="W50" s="74">
        <v>42614</v>
      </c>
      <c r="X50" s="75"/>
      <c r="Y50" s="25"/>
    </row>
    <row r="51" spans="3:25" ht="12.75">
      <c r="C51" s="44"/>
      <c r="D51" s="44" t="s">
        <v>38</v>
      </c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6" t="s">
        <v>29</v>
      </c>
      <c r="Q51" s="46"/>
      <c r="R51" s="44"/>
      <c r="S51" s="44"/>
      <c r="T51" s="44"/>
      <c r="U51" s="43" t="s">
        <v>0</v>
      </c>
      <c r="V51" s="43"/>
      <c r="W51" s="43"/>
      <c r="X51" s="43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2" t="s">
        <v>54</v>
      </c>
      <c r="Q52" s="14"/>
      <c r="R52" s="14"/>
      <c r="S52" s="14"/>
      <c r="T52" s="14"/>
      <c r="U52" s="45"/>
      <c r="V52" s="45"/>
      <c r="W52" s="74">
        <v>42614</v>
      </c>
      <c r="X52" s="75"/>
      <c r="Y52" s="26"/>
    </row>
    <row r="53" spans="3:25" ht="12.75">
      <c r="C53" s="1"/>
      <c r="D53" s="44" t="s">
        <v>39</v>
      </c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 t="s">
        <v>29</v>
      </c>
      <c r="Q53" s="44"/>
      <c r="R53" s="44"/>
      <c r="S53" s="44"/>
      <c r="T53" s="44"/>
      <c r="U53" s="43" t="s">
        <v>0</v>
      </c>
      <c r="V53" s="43"/>
      <c r="W53" s="43"/>
      <c r="X53" s="43" t="s">
        <v>16</v>
      </c>
      <c r="Y53" s="2"/>
    </row>
  </sheetData>
  <sheetProtection/>
  <mergeCells count="35"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  <mergeCell ref="X11:X14"/>
    <mergeCell ref="P12:P14"/>
    <mergeCell ref="Q12:Q14"/>
    <mergeCell ref="C11:V11"/>
    <mergeCell ref="C5:X5"/>
    <mergeCell ref="R12:R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2016-09-02T13:23:18Z</cp:lastPrinted>
  <dcterms:created xsi:type="dcterms:W3CDTF">2010-01-29T08:37:16Z</dcterms:created>
  <dcterms:modified xsi:type="dcterms:W3CDTF">2016-09-05T09:12:23Z</dcterms:modified>
  <cp:category/>
  <cp:version/>
  <cp:contentType/>
  <cp:contentStatus/>
</cp:coreProperties>
</file>