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<sst xmlns="http://schemas.openxmlformats.org/spreadsheetml/2006/main" count="83" uniqueCount="61">
  <si>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</si>
  <si>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</si>
  <si>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</si>
  <si>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</si>
  <si>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</si>
  <si>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</si>
  <si>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</si>
  <si>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</si>
  <si>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</si>
  <si>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</si>
  <si>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</si>
  <si>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</si>
  <si>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</si>
  <si>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</si>
  <si>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</si>
  <si>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</si>
  <si>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</si>
  <si>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</si>
  <si>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</si>
  <si>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</si>
  <si>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</si>
  <si>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</si>
  <si>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</si>
  <si>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</si>
  <si>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</si>
  <si>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</si>
  <si>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</si>
  <si>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</si>
  <si>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</si>
  <si>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</si>
  <si>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</si>
  <si>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</si>
  <si>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</si>
  <si>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</si>
  <si>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</si>
  <si>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</si>
  <si>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</si>
  <si>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</si>
  <si>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</si>
  <si>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</si>
  <si>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</si>
  <si>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</si>
  <si>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</si>
  <si>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</si>
  <si>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</si>
  <si>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</si>
  <si>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</si>
  <si>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</si>
  <si>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</si>
  <si>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</si>
  <si>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</si>
  <si>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</si>
  <si>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</si>
  <si>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</si>
  <si>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</si>
  <si>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</si>
  <si>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  по  ГРС-4 м.Харків</t>
  </si>
  <si>
    <t>ГРС-4 м.Харків місто</t>
  </si>
  <si>
    <t>ГРС-4 м.Харків с.Бабаї</t>
  </si>
  <si>
    <t>з газопроводу  ШХ    за період з 01.08.2016 по 31.08.2016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</si>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</sst>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X4" sqref="X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36"/>
      <c r="AA6" s="37"/>
    </row>
    <row r="7" spans="2:27" ht="18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34"/>
      <c r="AA7" s="34"/>
    </row>
    <row r="8" spans="2:27" ht="18" customHeight="1">
      <c r="B8" s="83" t="s">
        <v>56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4"/>
      <c r="AA8" s="34"/>
    </row>
    <row r="9" spans="2:27" ht="18" customHeight="1">
      <c r="B9" s="85" t="s">
        <v>59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4"/>
      <c r="AA9" s="34"/>
    </row>
    <row r="10" spans="2:27" ht="18" customHeight="1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68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71" t="s">
        <v>22</v>
      </c>
      <c r="V12" s="68" t="s">
        <v>23</v>
      </c>
      <c r="W12" s="68" t="s">
        <v>34</v>
      </c>
      <c r="X12" s="68" t="s">
        <v>25</v>
      </c>
      <c r="Y12" s="68" t="s">
        <v>24</v>
      </c>
      <c r="Z12" s="3"/>
      <c r="AB12" s="6"/>
      <c r="AC12"/>
    </row>
    <row r="13" spans="2:29" ht="48.75" customHeight="1">
      <c r="B13" s="69"/>
      <c r="C13" s="81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68" t="s">
        <v>14</v>
      </c>
      <c r="N13" s="68" t="s">
        <v>15</v>
      </c>
      <c r="O13" s="68" t="s">
        <v>7</v>
      </c>
      <c r="P13" s="68" t="s">
        <v>19</v>
      </c>
      <c r="Q13" s="68" t="s">
        <v>32</v>
      </c>
      <c r="R13" s="68" t="s">
        <v>20</v>
      </c>
      <c r="S13" s="68" t="s">
        <v>33</v>
      </c>
      <c r="T13" s="68" t="s">
        <v>21</v>
      </c>
      <c r="U13" s="72"/>
      <c r="V13" s="69"/>
      <c r="W13" s="69"/>
      <c r="X13" s="69"/>
      <c r="Y13" s="69"/>
      <c r="Z13" s="3"/>
      <c r="AB13" s="6"/>
      <c r="AC13"/>
    </row>
    <row r="14" spans="2:29" ht="15.75" customHeight="1">
      <c r="B14" s="69"/>
      <c r="C14" s="81"/>
      <c r="D14" s="74"/>
      <c r="E14" s="74"/>
      <c r="F14" s="74"/>
      <c r="G14" s="74"/>
      <c r="H14" s="74"/>
      <c r="I14" s="74"/>
      <c r="J14" s="74"/>
      <c r="K14" s="74"/>
      <c r="L14" s="74"/>
      <c r="M14" s="69"/>
      <c r="N14" s="69"/>
      <c r="O14" s="69"/>
      <c r="P14" s="69"/>
      <c r="Q14" s="69"/>
      <c r="R14" s="69"/>
      <c r="S14" s="69"/>
      <c r="T14" s="69"/>
      <c r="U14" s="72"/>
      <c r="V14" s="69"/>
      <c r="W14" s="69"/>
      <c r="X14" s="69"/>
      <c r="Y14" s="69"/>
      <c r="Z14" s="3"/>
      <c r="AB14" s="6"/>
      <c r="AC14"/>
    </row>
    <row r="15" spans="2:29" ht="30" customHeight="1">
      <c r="B15" s="77"/>
      <c r="C15" s="81"/>
      <c r="D15" s="74"/>
      <c r="E15" s="74"/>
      <c r="F15" s="74"/>
      <c r="G15" s="74"/>
      <c r="H15" s="74"/>
      <c r="I15" s="74"/>
      <c r="J15" s="74"/>
      <c r="K15" s="74"/>
      <c r="L15" s="74"/>
      <c r="M15" s="70"/>
      <c r="N15" s="70"/>
      <c r="O15" s="70"/>
      <c r="P15" s="70"/>
      <c r="Q15" s="70"/>
      <c r="R15" s="70"/>
      <c r="S15" s="70"/>
      <c r="T15" s="70"/>
      <c r="U15" s="73"/>
      <c r="V15" s="70"/>
      <c r="W15" s="70"/>
      <c r="X15" s="70"/>
      <c r="Y15" s="70"/>
      <c r="Z15" s="3"/>
      <c r="AB15" s="6"/>
      <c r="AC15"/>
    </row>
    <row r="16" spans="2:29" ht="12.75">
      <c r="B16" s="63">
        <v>1</v>
      </c>
      <c r="C16" s="46">
        <v>88.3892</v>
      </c>
      <c r="D16" s="47">
        <v>4.6347</v>
      </c>
      <c r="E16" s="47">
        <v>1.6035</v>
      </c>
      <c r="F16" s="47">
        <v>0.1753</v>
      </c>
      <c r="G16" s="47">
        <v>0.3322</v>
      </c>
      <c r="H16" s="47">
        <v>0.0032</v>
      </c>
      <c r="I16" s="47">
        <v>0.0823</v>
      </c>
      <c r="J16" s="47">
        <v>0.0689</v>
      </c>
      <c r="K16" s="47">
        <v>0.1049</v>
      </c>
      <c r="L16" s="47">
        <v>0.0976</v>
      </c>
      <c r="M16" s="47">
        <v>3.0265</v>
      </c>
      <c r="N16" s="47">
        <v>1.4816</v>
      </c>
      <c r="O16" s="47">
        <v>0.7629</v>
      </c>
      <c r="P16" s="48">
        <v>34.62</v>
      </c>
      <c r="Q16" s="49">
        <v>8270</v>
      </c>
      <c r="R16" s="48">
        <v>38.32</v>
      </c>
      <c r="S16" s="49">
        <v>9152</v>
      </c>
      <c r="T16" s="48">
        <v>48.14</v>
      </c>
      <c r="U16" s="50">
        <v>-8.2</v>
      </c>
      <c r="V16" s="50">
        <v>-4.9</v>
      </c>
      <c r="W16" s="47"/>
      <c r="X16" s="54"/>
      <c r="Y16" s="54"/>
      <c r="AA16" s="4">
        <f aca="true" t="shared" si="0" ref="AA16:AA46">SUM(C16:N16)</f>
        <v>99.9999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>
        <v>87.7797</v>
      </c>
      <c r="D20" s="47">
        <v>4.2003</v>
      </c>
      <c r="E20" s="47">
        <v>1.4211</v>
      </c>
      <c r="F20" s="47">
        <v>0.1703</v>
      </c>
      <c r="G20" s="47">
        <v>0.3013</v>
      </c>
      <c r="H20" s="47">
        <v>0.003</v>
      </c>
      <c r="I20" s="47">
        <v>0.0793</v>
      </c>
      <c r="J20" s="47">
        <v>0.0659</v>
      </c>
      <c r="K20" s="47">
        <v>0.0819</v>
      </c>
      <c r="L20" s="47">
        <v>0.0786</v>
      </c>
      <c r="M20" s="47">
        <v>3.8148</v>
      </c>
      <c r="N20" s="47">
        <v>2.0037</v>
      </c>
      <c r="O20" s="47">
        <v>0.7666</v>
      </c>
      <c r="P20" s="48">
        <v>33.92</v>
      </c>
      <c r="Q20" s="49">
        <v>8101</v>
      </c>
      <c r="R20" s="48">
        <v>37.54</v>
      </c>
      <c r="S20" s="49">
        <v>8967</v>
      </c>
      <c r="T20" s="48">
        <v>47.06</v>
      </c>
      <c r="U20" s="50"/>
      <c r="V20" s="50"/>
      <c r="W20" s="47" t="s">
        <v>35</v>
      </c>
      <c r="X20" s="54" t="s">
        <v>55</v>
      </c>
      <c r="Y20" s="54">
        <v>0.0019</v>
      </c>
      <c r="AA20" s="4">
        <f t="shared" si="0"/>
        <v>99.9999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>
        <v>87.8347</v>
      </c>
      <c r="D23" s="47">
        <v>4.2344</v>
      </c>
      <c r="E23" s="47">
        <v>1.4239</v>
      </c>
      <c r="F23" s="47">
        <v>0.1672</v>
      </c>
      <c r="G23" s="47">
        <v>0.2941</v>
      </c>
      <c r="H23" s="47">
        <v>0.003</v>
      </c>
      <c r="I23" s="47">
        <v>0.0745</v>
      </c>
      <c r="J23" s="47">
        <v>0.0611</v>
      </c>
      <c r="K23" s="47">
        <v>0.0866</v>
      </c>
      <c r="L23" s="47">
        <v>0.0872</v>
      </c>
      <c r="M23" s="47">
        <v>3.7312</v>
      </c>
      <c r="N23" s="47">
        <v>2.0021</v>
      </c>
      <c r="O23" s="47">
        <v>0.7662</v>
      </c>
      <c r="P23" s="48">
        <v>33.94</v>
      </c>
      <c r="Q23" s="49">
        <v>8107</v>
      </c>
      <c r="R23" s="48">
        <v>37.57</v>
      </c>
      <c r="S23" s="49">
        <v>8974</v>
      </c>
      <c r="T23" s="48">
        <v>47.11</v>
      </c>
      <c r="U23" s="50">
        <v>-8.8</v>
      </c>
      <c r="V23" s="50">
        <v>-5.3</v>
      </c>
      <c r="W23" s="47"/>
      <c r="X23" s="54"/>
      <c r="Y23" s="54"/>
      <c r="AA23" s="4">
        <f t="shared" si="0"/>
        <v>99.99999999999999</v>
      </c>
      <c r="AB23" s="29" t="str">
        <f t="shared" si="1"/>
        <v>ОК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>
        <v>87.8011</v>
      </c>
      <c r="D26" s="47">
        <v>4.1688</v>
      </c>
      <c r="E26" s="47">
        <v>1.398</v>
      </c>
      <c r="F26" s="47">
        <v>0.1661</v>
      </c>
      <c r="G26" s="47">
        <v>0.29</v>
      </c>
      <c r="H26" s="47">
        <v>0.003</v>
      </c>
      <c r="I26" s="47">
        <v>0.0741</v>
      </c>
      <c r="J26" s="47">
        <v>0.0612</v>
      </c>
      <c r="K26" s="47">
        <v>0.0819</v>
      </c>
      <c r="L26" s="47">
        <v>0.0734</v>
      </c>
      <c r="M26" s="47">
        <v>3.8522</v>
      </c>
      <c r="N26" s="47">
        <v>2.0301</v>
      </c>
      <c r="O26" s="47">
        <v>0.7661</v>
      </c>
      <c r="P26" s="48">
        <v>33.86</v>
      </c>
      <c r="Q26" s="49">
        <v>8087</v>
      </c>
      <c r="R26" s="48">
        <v>37.48</v>
      </c>
      <c r="S26" s="49">
        <v>8951</v>
      </c>
      <c r="T26" s="48">
        <v>46.99</v>
      </c>
      <c r="U26" s="50"/>
      <c r="V26" s="50"/>
      <c r="W26" s="47"/>
      <c r="X26" s="54"/>
      <c r="Y26" s="54"/>
      <c r="AA26" s="4">
        <f t="shared" si="0"/>
        <v>99.99990000000003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>
        <v>87.9817</v>
      </c>
      <c r="D30" s="47">
        <v>4.0959</v>
      </c>
      <c r="E30" s="47">
        <v>1.3962</v>
      </c>
      <c r="F30" s="47">
        <v>0.1677</v>
      </c>
      <c r="G30" s="47">
        <v>0.2997</v>
      </c>
      <c r="H30" s="47">
        <v>0.0031</v>
      </c>
      <c r="I30" s="47">
        <v>0.0813</v>
      </c>
      <c r="J30" s="47">
        <v>0.0701</v>
      </c>
      <c r="K30" s="47">
        <v>0.1033</v>
      </c>
      <c r="L30" s="47">
        <v>0.0713</v>
      </c>
      <c r="M30" s="47">
        <v>3.7395</v>
      </c>
      <c r="N30" s="47">
        <v>1.9902</v>
      </c>
      <c r="O30" s="47">
        <v>0.7658</v>
      </c>
      <c r="P30" s="48">
        <v>33.94</v>
      </c>
      <c r="Q30" s="49">
        <v>8107</v>
      </c>
      <c r="R30" s="48">
        <v>37.57</v>
      </c>
      <c r="S30" s="49">
        <v>8973</v>
      </c>
      <c r="T30" s="48">
        <v>47.12</v>
      </c>
      <c r="U30" s="50">
        <v>-9</v>
      </c>
      <c r="V30" s="50">
        <v>-4.9</v>
      </c>
      <c r="W30" s="47" t="s">
        <v>35</v>
      </c>
      <c r="X30" s="54" t="s">
        <v>55</v>
      </c>
      <c r="Y30" s="54">
        <v>0.002</v>
      </c>
      <c r="AA30" s="4">
        <f t="shared" si="0"/>
        <v>100</v>
      </c>
      <c r="AB30" s="29" t="str">
        <f t="shared" si="1"/>
        <v>ОК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>
        <v>88.4759</v>
      </c>
      <c r="D33" s="47">
        <v>4.0154</v>
      </c>
      <c r="E33" s="47">
        <v>1.374</v>
      </c>
      <c r="F33" s="47">
        <v>0.164</v>
      </c>
      <c r="G33" s="47">
        <v>0.2964</v>
      </c>
      <c r="H33" s="47">
        <v>0.0032</v>
      </c>
      <c r="I33" s="47">
        <v>0.0796</v>
      </c>
      <c r="J33" s="47">
        <v>0.0685</v>
      </c>
      <c r="K33" s="47">
        <v>0.0898</v>
      </c>
      <c r="L33" s="47">
        <v>0.078</v>
      </c>
      <c r="M33" s="47">
        <v>3.4811</v>
      </c>
      <c r="N33" s="47">
        <v>1.8741</v>
      </c>
      <c r="O33" s="47">
        <v>0.7619</v>
      </c>
      <c r="P33" s="48">
        <v>34.01</v>
      </c>
      <c r="Q33" s="49">
        <v>8122</v>
      </c>
      <c r="R33" s="48">
        <v>37.64</v>
      </c>
      <c r="S33" s="49">
        <v>8991</v>
      </c>
      <c r="T33" s="48">
        <v>47.33</v>
      </c>
      <c r="U33" s="50"/>
      <c r="V33" s="50"/>
      <c r="W33" s="47"/>
      <c r="X33" s="54"/>
      <c r="Y33" s="54"/>
      <c r="AA33" s="4">
        <f t="shared" si="0"/>
        <v>100</v>
      </c>
      <c r="AB33" s="29" t="str">
        <f t="shared" si="1"/>
        <v>ОК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>
        <v>88.5276</v>
      </c>
      <c r="D38" s="47">
        <v>4.0388</v>
      </c>
      <c r="E38" s="47">
        <v>1.3687</v>
      </c>
      <c r="F38" s="47">
        <v>0.1647</v>
      </c>
      <c r="G38" s="47">
        <v>0.2989</v>
      </c>
      <c r="H38" s="47">
        <v>0.003</v>
      </c>
      <c r="I38" s="47">
        <v>0.0832</v>
      </c>
      <c r="J38" s="47">
        <v>0.0731</v>
      </c>
      <c r="K38" s="47">
        <v>0.1206</v>
      </c>
      <c r="L38" s="47">
        <v>0.0649</v>
      </c>
      <c r="M38" s="47">
        <v>3.3845</v>
      </c>
      <c r="N38" s="47">
        <v>1.872</v>
      </c>
      <c r="O38" s="47">
        <v>0.7625</v>
      </c>
      <c r="P38" s="48">
        <v>34.1</v>
      </c>
      <c r="Q38" s="49">
        <v>8144</v>
      </c>
      <c r="R38" s="48">
        <v>37.74</v>
      </c>
      <c r="S38" s="49">
        <v>9015</v>
      </c>
      <c r="T38" s="48">
        <v>47.44</v>
      </c>
      <c r="U38" s="50">
        <v>-8.6</v>
      </c>
      <c r="V38" s="50">
        <v>-4.2</v>
      </c>
      <c r="W38" s="47"/>
      <c r="X38" s="54"/>
      <c r="Y38" s="54"/>
      <c r="AA38" s="4">
        <f t="shared" si="0"/>
        <v>100</v>
      </c>
      <c r="AB38" s="29" t="str">
        <f t="shared" si="1"/>
        <v>ОК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87">
        <v>42614</v>
      </c>
      <c r="X50" s="88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87">
        <v>42614</v>
      </c>
      <c r="X52" s="88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M13:M15"/>
    <mergeCell ref="I13:I15"/>
    <mergeCell ref="X12:X15"/>
    <mergeCell ref="H13:H15"/>
    <mergeCell ref="C48:Y48"/>
    <mergeCell ref="C13:C15"/>
    <mergeCell ref="O13:O15"/>
    <mergeCell ref="R13:R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4">
      <selection activeCell="E15" sqref="E15:E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2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8"/>
    </row>
    <row r="6" spans="2:25" ht="18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2:25" ht="18" customHeight="1">
      <c r="B7" s="83" t="s">
        <v>56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25" ht="18" customHeight="1">
      <c r="B8" s="85" t="s">
        <v>59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2:26" ht="24" customHeight="1">
      <c r="B10" s="105" t="s">
        <v>60</v>
      </c>
      <c r="C10" s="10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9"/>
      <c r="Z10"/>
    </row>
    <row r="11" spans="2:26" ht="30" customHeight="1">
      <c r="B11" s="68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4" t="s">
        <v>41</v>
      </c>
      <c r="X11" s="98" t="s">
        <v>43</v>
      </c>
      <c r="Y11" s="20"/>
      <c r="Z11"/>
    </row>
    <row r="12" spans="2:26" ht="48.75" customHeight="1">
      <c r="B12" s="69"/>
      <c r="C12" s="95" t="s">
        <v>57</v>
      </c>
      <c r="D12" s="95" t="s">
        <v>58</v>
      </c>
      <c r="E12" s="95"/>
      <c r="F12" s="94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101"/>
      <c r="W12" s="104"/>
      <c r="X12" s="99"/>
      <c r="Y12" s="20"/>
      <c r="Z12"/>
    </row>
    <row r="13" spans="2:26" ht="15.75" customHeight="1">
      <c r="B13" s="69"/>
      <c r="C13" s="96"/>
      <c r="D13" s="96"/>
      <c r="E13" s="96"/>
      <c r="F13" s="94"/>
      <c r="G13" s="94"/>
      <c r="H13" s="94"/>
      <c r="I13" s="94"/>
      <c r="J13" s="94"/>
      <c r="K13" s="94"/>
      <c r="L13" s="94"/>
      <c r="M13" s="96"/>
      <c r="N13" s="96"/>
      <c r="O13" s="96"/>
      <c r="P13" s="96"/>
      <c r="Q13" s="96"/>
      <c r="R13" s="96"/>
      <c r="S13" s="96"/>
      <c r="T13" s="96"/>
      <c r="U13" s="96"/>
      <c r="V13" s="102"/>
      <c r="W13" s="104"/>
      <c r="X13" s="99"/>
      <c r="Y13" s="20"/>
      <c r="Z13"/>
    </row>
    <row r="14" spans="2:26" ht="30" customHeight="1">
      <c r="B14" s="77"/>
      <c r="C14" s="97"/>
      <c r="D14" s="97"/>
      <c r="E14" s="97"/>
      <c r="F14" s="94"/>
      <c r="G14" s="94"/>
      <c r="H14" s="94"/>
      <c r="I14" s="94"/>
      <c r="J14" s="94"/>
      <c r="K14" s="94"/>
      <c r="L14" s="94"/>
      <c r="M14" s="97"/>
      <c r="N14" s="97"/>
      <c r="O14" s="97"/>
      <c r="P14" s="97"/>
      <c r="Q14" s="97"/>
      <c r="R14" s="97"/>
      <c r="S14" s="97"/>
      <c r="T14" s="97"/>
      <c r="U14" s="97"/>
      <c r="V14" s="103"/>
      <c r="W14" s="104"/>
      <c r="X14" s="100"/>
      <c r="Y14" s="20"/>
      <c r="Z14"/>
    </row>
    <row r="15" spans="2:27" ht="15.75" customHeight="1">
      <c r="B15" s="55">
        <v>1</v>
      </c>
      <c r="C15" s="107">
        <v>468332.03</v>
      </c>
      <c r="D15" s="107">
        <v>3222.17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471554.2</v>
      </c>
      <c r="X15" s="59">
        <v>34.76</v>
      </c>
      <c r="Y15" s="21"/>
      <c r="Z15" s="92" t="s">
        <v>44</v>
      </c>
      <c r="AA15" s="92"/>
    </row>
    <row r="16" spans="2:27" ht="15.75">
      <c r="B16" s="55">
        <v>2</v>
      </c>
      <c r="C16" s="107">
        <v>500119.41</v>
      </c>
      <c r="D16" s="107">
        <v>3138.15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503257.56</v>
      </c>
      <c r="X16" s="59">
        <f>IF(Паспорт!P17&gt;0,Паспорт!P17,X15)</f>
        <v>34.76</v>
      </c>
      <c r="Y16" s="21"/>
      <c r="Z16" s="92"/>
      <c r="AA16" s="92"/>
    </row>
    <row r="17" spans="2:27" ht="15.75">
      <c r="B17" s="55">
        <v>3</v>
      </c>
      <c r="C17" s="107">
        <v>493436.97</v>
      </c>
      <c r="D17" s="107">
        <v>3285.61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496722.57999999996</v>
      </c>
      <c r="X17" s="59">
        <f>IF(Паспорт!P18&gt;0,Паспорт!P18,X16)</f>
        <v>34.76</v>
      </c>
      <c r="Y17" s="21"/>
      <c r="Z17" s="92"/>
      <c r="AA17" s="92"/>
    </row>
    <row r="18" spans="2:27" ht="15.75">
      <c r="B18" s="55">
        <v>4</v>
      </c>
      <c r="C18" s="107">
        <v>543342.13</v>
      </c>
      <c r="D18" s="107">
        <v>3338.42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546680.55</v>
      </c>
      <c r="X18" s="59">
        <f>IF(Паспорт!P19&gt;0,Паспорт!P19,X17)</f>
        <v>34.76</v>
      </c>
      <c r="Y18" s="21"/>
      <c r="Z18" s="92"/>
      <c r="AA18" s="92"/>
    </row>
    <row r="19" spans="2:27" ht="15.75">
      <c r="B19" s="55">
        <v>5</v>
      </c>
      <c r="C19" s="107">
        <v>522637.38</v>
      </c>
      <c r="D19" s="107">
        <v>3309.75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525947.13</v>
      </c>
      <c r="X19" s="59">
        <f>IF(Паспорт!P20&gt;0,Паспорт!P20,X18)</f>
        <v>33.92</v>
      </c>
      <c r="Y19" s="21"/>
      <c r="Z19" s="92"/>
      <c r="AA19" s="92"/>
    </row>
    <row r="20" spans="2:27" ht="15.75" customHeight="1">
      <c r="B20" s="55">
        <v>6</v>
      </c>
      <c r="C20" s="107">
        <v>445831.22</v>
      </c>
      <c r="D20" s="107">
        <v>3383.96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449215.18</v>
      </c>
      <c r="X20" s="59">
        <f>IF(Паспорт!P21&gt;0,Паспорт!P21,X19)</f>
        <v>33.92</v>
      </c>
      <c r="Y20" s="21"/>
      <c r="Z20" s="92"/>
      <c r="AA20" s="92"/>
    </row>
    <row r="21" spans="2:27" ht="15.75">
      <c r="B21" s="55">
        <v>7</v>
      </c>
      <c r="C21" s="107">
        <v>439568.78</v>
      </c>
      <c r="D21" s="107">
        <v>3488.37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443057.15</v>
      </c>
      <c r="X21" s="59">
        <f>IF(Паспорт!P22&gt;0,Паспорт!P22,X20)</f>
        <v>33.92</v>
      </c>
      <c r="Y21" s="21"/>
      <c r="Z21" s="92"/>
      <c r="AA21" s="92"/>
    </row>
    <row r="22" spans="2:27" ht="15.75">
      <c r="B22" s="55">
        <v>8</v>
      </c>
      <c r="C22" s="107">
        <v>581427.5</v>
      </c>
      <c r="D22" s="107">
        <v>3463.9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584891.4</v>
      </c>
      <c r="X22" s="59">
        <f>IF(Паспорт!P23&gt;0,Паспорт!P23,X21)</f>
        <v>33.94</v>
      </c>
      <c r="Y22" s="21"/>
      <c r="Z22" s="92"/>
      <c r="AA22" s="92"/>
    </row>
    <row r="23" spans="2:27" ht="15" customHeight="1">
      <c r="B23" s="55">
        <v>9</v>
      </c>
      <c r="C23" s="107">
        <v>566577.94</v>
      </c>
      <c r="D23" s="107">
        <v>3352.9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569930.84</v>
      </c>
      <c r="X23" s="59">
        <f>IF(Паспорт!P24&gt;0,Паспорт!P24,X22)</f>
        <v>33.94</v>
      </c>
      <c r="Y23" s="21"/>
      <c r="Z23" s="92"/>
      <c r="AA23" s="92"/>
    </row>
    <row r="24" spans="2:26" ht="15.75">
      <c r="B24" s="55">
        <v>10</v>
      </c>
      <c r="C24" s="107">
        <v>502973.28</v>
      </c>
      <c r="D24" s="107">
        <v>3351.79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506325.07</v>
      </c>
      <c r="X24" s="59">
        <f>IF(Паспорт!P25&gt;0,Паспорт!P25,X23)</f>
        <v>33.94</v>
      </c>
      <c r="Y24" s="21"/>
      <c r="Z24" s="28"/>
    </row>
    <row r="25" spans="2:26" ht="15.75">
      <c r="B25" s="55">
        <v>11</v>
      </c>
      <c r="C25" s="107">
        <v>495520.13</v>
      </c>
      <c r="D25" s="107">
        <v>3358.42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498878.55</v>
      </c>
      <c r="X25" s="59">
        <f>IF(Паспорт!P26&gt;0,Паспорт!P26,X24)</f>
        <v>33.86</v>
      </c>
      <c r="Y25" s="21"/>
      <c r="Z25" s="28"/>
    </row>
    <row r="26" spans="2:27" ht="15.75" customHeight="1">
      <c r="B26" s="55">
        <v>12</v>
      </c>
      <c r="C26" s="107">
        <v>497658.56</v>
      </c>
      <c r="D26" s="107">
        <v>3319.54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500978.1</v>
      </c>
      <c r="X26" s="59">
        <f>IF(Паспорт!P27&gt;0,Паспорт!P27,X25)</f>
        <v>33.86</v>
      </c>
      <c r="Y26" s="21"/>
      <c r="Z26" s="93" t="s">
        <v>42</v>
      </c>
      <c r="AA26" s="93"/>
    </row>
    <row r="27" spans="2:27" ht="15.75">
      <c r="B27" s="55">
        <v>13</v>
      </c>
      <c r="C27" s="107">
        <v>554293.38</v>
      </c>
      <c r="D27" s="107">
        <v>3793.74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558087.12</v>
      </c>
      <c r="X27" s="59">
        <f>IF(Паспорт!P28&gt;0,Паспорт!P28,X26)</f>
        <v>33.86</v>
      </c>
      <c r="Y27" s="21"/>
      <c r="Z27" s="93"/>
      <c r="AA27" s="93"/>
    </row>
    <row r="28" spans="2:27" ht="15.75">
      <c r="B28" s="55">
        <v>14</v>
      </c>
      <c r="C28" s="107">
        <v>584978.56</v>
      </c>
      <c r="D28" s="107">
        <v>4108.34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589086.9</v>
      </c>
      <c r="X28" s="59">
        <f>IF(Паспорт!P29&gt;0,Паспорт!P29,X27)</f>
        <v>33.86</v>
      </c>
      <c r="Y28" s="21"/>
      <c r="Z28" s="93"/>
      <c r="AA28" s="93"/>
    </row>
    <row r="29" spans="2:27" ht="15.75">
      <c r="B29" s="55">
        <v>15</v>
      </c>
      <c r="C29" s="107">
        <v>621790.75</v>
      </c>
      <c r="D29" s="107">
        <v>3840.98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625631.73</v>
      </c>
      <c r="X29" s="59">
        <f>IF(Паспорт!P30&gt;0,Паспорт!P30,X28)</f>
        <v>33.94</v>
      </c>
      <c r="Y29" s="21"/>
      <c r="Z29" s="93"/>
      <c r="AA29" s="93"/>
    </row>
    <row r="30" spans="2:27" ht="15.75">
      <c r="B30" s="56">
        <v>16</v>
      </c>
      <c r="C30" s="107">
        <v>584875.44</v>
      </c>
      <c r="D30" s="107">
        <v>3605.61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588481.0499999999</v>
      </c>
      <c r="X30" s="59">
        <f>IF(Паспорт!P31&gt;0,Паспорт!P31,X29)</f>
        <v>33.94</v>
      </c>
      <c r="Y30" s="21"/>
      <c r="Z30" s="93"/>
      <c r="AA30" s="93"/>
    </row>
    <row r="31" spans="2:27" ht="15.75">
      <c r="B31" s="56">
        <v>17</v>
      </c>
      <c r="C31" s="107">
        <v>610526.25</v>
      </c>
      <c r="D31" s="107">
        <v>3680.95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614207.2</v>
      </c>
      <c r="X31" s="59">
        <f>IF(Паспорт!P32&gt;0,Паспорт!P32,X30)</f>
        <v>33.94</v>
      </c>
      <c r="Y31" s="21"/>
      <c r="Z31" s="93"/>
      <c r="AA31" s="93"/>
    </row>
    <row r="32" spans="2:26" ht="15.75">
      <c r="B32" s="56">
        <v>18</v>
      </c>
      <c r="C32" s="107">
        <v>630438.88</v>
      </c>
      <c r="D32" s="107">
        <v>3556.96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633995.84</v>
      </c>
      <c r="X32" s="59">
        <f>IF(Паспорт!P33&gt;0,Паспорт!P33,X31)</f>
        <v>34.01</v>
      </c>
      <c r="Y32" s="21"/>
      <c r="Z32" s="28"/>
    </row>
    <row r="33" spans="2:26" ht="15.75">
      <c r="B33" s="56">
        <v>19</v>
      </c>
      <c r="C33" s="107">
        <v>638665.31</v>
      </c>
      <c r="D33" s="107">
        <v>3396.91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642062.2200000001</v>
      </c>
      <c r="X33" s="59">
        <f>IF(Паспорт!P34&gt;0,Паспорт!P34,X32)</f>
        <v>34.01</v>
      </c>
      <c r="Y33" s="21"/>
      <c r="Z33" s="28"/>
    </row>
    <row r="34" spans="2:26" ht="15.75">
      <c r="B34" s="56">
        <v>20</v>
      </c>
      <c r="C34" s="107">
        <v>536669.5</v>
      </c>
      <c r="D34" s="107">
        <v>3710.58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540380.08</v>
      </c>
      <c r="X34" s="59">
        <f>IF(Паспорт!P35&gt;0,Паспорт!P35,X33)</f>
        <v>34.01</v>
      </c>
      <c r="Y34" s="21"/>
      <c r="Z34" s="28"/>
    </row>
    <row r="35" spans="2:26" ht="15.75">
      <c r="B35" s="56">
        <v>21</v>
      </c>
      <c r="C35" s="107">
        <v>560543.69</v>
      </c>
      <c r="D35" s="107">
        <v>3787.76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564331.45</v>
      </c>
      <c r="X35" s="59">
        <f>IF(Паспорт!P36&gt;0,Паспорт!P36,X34)</f>
        <v>34.01</v>
      </c>
      <c r="Y35" s="21"/>
      <c r="Z35" s="28"/>
    </row>
    <row r="36" spans="2:26" ht="15.75">
      <c r="B36" s="56">
        <v>22</v>
      </c>
      <c r="C36" s="107">
        <v>604201.31</v>
      </c>
      <c r="D36" s="107">
        <v>3475.15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607676.4600000001</v>
      </c>
      <c r="X36" s="59">
        <f>IF(Паспорт!P37&gt;0,Паспорт!P37,X35)</f>
        <v>34.01</v>
      </c>
      <c r="Y36" s="21"/>
      <c r="Z36" s="28"/>
    </row>
    <row r="37" spans="2:26" ht="15.75">
      <c r="B37" s="56">
        <v>23</v>
      </c>
      <c r="C37" s="107">
        <v>603697.44</v>
      </c>
      <c r="D37" s="107">
        <v>3371.91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607069.35</v>
      </c>
      <c r="X37" s="59">
        <f>IF(Паспорт!P38&gt;0,Паспорт!P38,X36)</f>
        <v>34.1</v>
      </c>
      <c r="Y37" s="21"/>
      <c r="Z37" s="28"/>
    </row>
    <row r="38" spans="2:26" ht="15.75">
      <c r="B38" s="56">
        <v>24</v>
      </c>
      <c r="C38" s="107">
        <v>660169.69</v>
      </c>
      <c r="D38" s="107">
        <v>3779.82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663949.5099999999</v>
      </c>
      <c r="X38" s="59">
        <f>IF(Паспорт!P39&gt;0,Паспорт!P39,X37)</f>
        <v>34.1</v>
      </c>
      <c r="Y38" s="21"/>
      <c r="Z38" s="28"/>
    </row>
    <row r="39" spans="2:26" ht="15.75">
      <c r="B39" s="56">
        <v>25</v>
      </c>
      <c r="C39" s="107">
        <v>711179.13</v>
      </c>
      <c r="D39" s="107">
        <v>3681.98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714861.11</v>
      </c>
      <c r="X39" s="59">
        <f>IF(Паспорт!P40&gt;0,Паспорт!P40,X38)</f>
        <v>34.1</v>
      </c>
      <c r="Y39" s="21"/>
      <c r="Z39" s="28"/>
    </row>
    <row r="40" spans="2:26" ht="15.75">
      <c r="B40" s="56">
        <v>26</v>
      </c>
      <c r="C40" s="107">
        <v>716899.06</v>
      </c>
      <c r="D40" s="107">
        <v>3710.2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720609.26</v>
      </c>
      <c r="X40" s="59">
        <f>IF(Паспорт!P41&gt;0,Паспорт!P41,X39)</f>
        <v>34.1</v>
      </c>
      <c r="Y40" s="21"/>
      <c r="Z40" s="28"/>
    </row>
    <row r="41" spans="2:26" ht="15.75">
      <c r="B41" s="56">
        <v>27</v>
      </c>
      <c r="C41" s="107">
        <v>681733.81</v>
      </c>
      <c r="D41" s="107">
        <v>3899.44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685633.25</v>
      </c>
      <c r="X41" s="59">
        <f>IF(Паспорт!P42&gt;0,Паспорт!P42,X40)</f>
        <v>34.1</v>
      </c>
      <c r="Y41" s="21"/>
      <c r="Z41" s="28"/>
    </row>
    <row r="42" spans="2:26" ht="15.75">
      <c r="B42" s="56">
        <v>28</v>
      </c>
      <c r="C42" s="107">
        <v>669288.31</v>
      </c>
      <c r="D42" s="107">
        <v>3813.26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673101.5700000001</v>
      </c>
      <c r="X42" s="59">
        <f>IF(Паспорт!P43&gt;0,Паспорт!P43,X41)</f>
        <v>34.1</v>
      </c>
      <c r="Y42" s="21"/>
      <c r="Z42" s="28"/>
    </row>
    <row r="43" spans="2:26" ht="15.75" customHeight="1">
      <c r="B43" s="56">
        <v>29</v>
      </c>
      <c r="C43" s="107">
        <v>735113.38</v>
      </c>
      <c r="D43" s="107">
        <v>3496.87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738610.25</v>
      </c>
      <c r="X43" s="59">
        <f>IF(Паспорт!P44&gt;0,Паспорт!P44,X42)</f>
        <v>34.1</v>
      </c>
      <c r="Y43" s="21"/>
      <c r="Z43" s="28"/>
    </row>
    <row r="44" spans="2:26" ht="15.75" customHeight="1">
      <c r="B44" s="56">
        <v>30</v>
      </c>
      <c r="C44" s="107">
        <v>683870.5</v>
      </c>
      <c r="D44" s="107">
        <v>3595.85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687466.35</v>
      </c>
      <c r="X44" s="59">
        <f>IF(Паспорт!P45&gt;0,Паспорт!P45,X43)</f>
        <v>34.1</v>
      </c>
      <c r="Y44" s="21"/>
      <c r="Z44" s="28"/>
    </row>
    <row r="45" spans="2:26" ht="15.75" customHeight="1">
      <c r="B45" s="56">
        <v>31</v>
      </c>
      <c r="C45" s="107">
        <v>734535.88</v>
      </c>
      <c r="D45" s="107">
        <v>3928.92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738464.8</v>
      </c>
      <c r="X45" s="59">
        <f>IF(Паспорт!P46&gt;0,Паспорт!P46,X44)</f>
        <v>34.1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18180895.6</v>
      </c>
      <c r="D46" s="60">
        <f t="shared" si="1"/>
        <v>110248.20999999999</v>
      </c>
      <c r="E46" s="60">
        <f t="shared" si="1"/>
        <v>0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18291143.810000002</v>
      </c>
      <c r="X46" s="62">
        <f>SUMPRODUCT(X15:X45,W15:W45)/SUM(W15:W45)</f>
        <v>34.08546728679948</v>
      </c>
      <c r="Y46" s="26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87">
        <v>42614</v>
      </c>
      <c r="X50" s="88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87">
        <v>42614</v>
      </c>
      <c r="X52" s="88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2016-09-02T12:46:11Z</cp:lastPrinted>
  <dcterms:created xsi:type="dcterms:W3CDTF">2010-01-29T08:37:16Z</dcterms:created>
  <dcterms:modified xsi:type="dcterms:W3CDTF">2016-09-05T08:56:27Z</dcterms:modified>
  <cp:category/>
  <cp:version/>
  <cp:contentType/>
  <cp:contentStatus/>
</cp:coreProperties>
</file>