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80" yWindow="405" windowWidth="8805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'Лист1'!$A$1:$Z$50</definedName>
  </definedNames>
  <calcPr fullCalcOnLoad="1"/>
</workbook>
</file>

<file path=xl/sharedStrings.xml><?xml version="1.0" encoding="utf-8"?>
<sst xmlns="http://schemas.openxmlformats.org/spreadsheetml/2006/main" count="59" uniqueCount="55">
  <si>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</si>
  <si>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</si>
  <si>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</si>
  <si>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</si>
  <si>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</si>
  <si>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</si>
  <si>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</si>
  <si>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</si>
  <si>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</si>
  <si>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</si>
  <si>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</si>
  <si>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</si>
  <si>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</si>
  <si>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</si>
  <si>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</si>
  <si>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</si>
  <si>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</si>
  <si>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</si>
  <si>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</si>
  <si>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</si>
  <si>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</si>
  <si>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</si>
  <si>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</si>
  <si>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</si>
  <si>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</si>
  <si>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</si>
  <si>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</si>
  <si>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</si>
  <si>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</si>
  <si>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</si>
  <si>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</si>
  <si>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</si>
  <si>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</si>
  <si>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</si>
  <si>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</si>
  <si>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</si>
  <si>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</si>
  <si>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</si>
  <si>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</si>
  <si>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</si>
  <si>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</si>
  <si>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</si>
  <si>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Філія "УМГ"</t>
    </r>
    <r>
      <rPr>
        <sz val="9"/>
        <rFont val="Arial"/>
        <family val="2"/>
      </rPr>
      <t>КИЇВТРАНСГАЗ</t>
    </r>
    <r>
      <rPr>
        <sz val="8"/>
        <rFont val="Arial"/>
        <family val="2"/>
      </rPr>
      <t>"</t>
    </r>
  </si>
  <si>
    <t xml:space="preserve">___Лубенський_______________п/м ______Лубенське________ ЛВУМГ </t>
  </si>
  <si>
    <r>
      <t xml:space="preserve">Свідоцтво про атестацію </t>
    </r>
    <r>
      <rPr>
        <b/>
        <sz val="8"/>
        <rFont val="Arial"/>
        <family val="2"/>
      </rPr>
      <t>№ _____199-15_________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_____31.12.2018____________ р.</t>
    </r>
  </si>
  <si>
    <t>відсутні</t>
  </si>
  <si>
    <t>Добова витрата газу,                                    тис. м³</t>
  </si>
  <si>
    <t>Сумарне значення за місяць, тис. м³</t>
  </si>
  <si>
    <t xml:space="preserve">Головний інженер Лубенського ЛВУМГ                                                               Сирота В.П.                                                                                        </t>
  </si>
  <si>
    <t xml:space="preserve">Завідувач ВХАЛ Лубенського ЛВУМГ                                                               Федченко Л.Д.                                                                                             </t>
  </si>
  <si>
    <r>
      <rPr>
        <sz val="8"/>
        <rFont val="Calibri"/>
        <family val="2"/>
      </rPr>
      <t xml:space="preserve">&lt; </t>
    </r>
    <r>
      <rPr>
        <sz val="7.2"/>
        <rFont val="Times New Roman"/>
        <family val="1"/>
      </rPr>
      <t>0,2</t>
    </r>
  </si>
  <si>
    <r>
      <t xml:space="preserve">переданого    </t>
    </r>
    <r>
      <rPr>
        <b/>
        <sz val="10"/>
        <rFont val="Arial"/>
        <family val="2"/>
      </rPr>
      <t>Лубенським ЛВУ МГ</t>
    </r>
    <r>
      <rPr>
        <sz val="10"/>
        <rFont val="Arial"/>
        <family val="2"/>
      </rPr>
      <t xml:space="preserve">   та прийнятого АГНКС №2   м.Лубни  ПП Костюк В.М.</t>
    </r>
  </si>
  <si>
    <r>
      <t>з газопроводу _______Шебелинка-Полтава-Київ (ШПК) ____________________за період з ___</t>
    </r>
    <r>
      <rPr>
        <b/>
        <sz val="10"/>
        <rFont val="Arial"/>
        <family val="2"/>
      </rPr>
      <t xml:space="preserve">01.08.2016 року_______ по _______31.08.2016  року </t>
    </r>
    <r>
      <rPr>
        <sz val="10"/>
        <rFont val="Arial"/>
        <family val="2"/>
      </rPr>
      <t>_______________________</t>
    </r>
  </si>
  <si>
    <t xml:space="preserve"> 31.08.2016  року</t>
  </si>
  <si>
    <r>
      <rPr>
        <sz val="8"/>
        <rFont val="Calibri"/>
        <family val="2"/>
      </rPr>
      <t xml:space="preserve">&lt; </t>
    </r>
    <r>
      <rPr>
        <sz val="7.2"/>
        <rFont val="Times New Roman"/>
        <family val="1"/>
      </rPr>
      <t>0,1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</si>
</sst>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7.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7" fontId="3" fillId="0" borderId="10" xfId="0" applyNumberFormat="1" applyFont="1" applyFill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4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185" fontId="1" fillId="0" borderId="15" xfId="0" applyNumberFormat="1" applyFont="1" applyBorder="1" applyAlignment="1">
      <alignment vertical="center" wrapText="1"/>
    </xf>
    <xf numFmtId="185" fontId="1" fillId="0" borderId="16" xfId="0" applyNumberFormat="1" applyFont="1" applyBorder="1" applyAlignment="1">
      <alignment vertical="center" wrapText="1"/>
    </xf>
    <xf numFmtId="0" fontId="1" fillId="0" borderId="14" xfId="0" applyFont="1" applyBorder="1" applyAlignment="1">
      <alignment horizontal="left"/>
    </xf>
    <xf numFmtId="186" fontId="3" fillId="0" borderId="10" xfId="0" applyNumberFormat="1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10" xfId="52" applyFont="1" applyFill="1" applyBorder="1" applyAlignment="1">
      <alignment horizontal="center" wrapText="1"/>
      <protection/>
    </xf>
    <xf numFmtId="0" fontId="0" fillId="0" borderId="10" xfId="52" applyFill="1" applyBorder="1">
      <alignment/>
      <protection/>
    </xf>
    <xf numFmtId="185" fontId="3" fillId="0" borderId="10" xfId="52" applyNumberFormat="1" applyFont="1" applyFill="1" applyBorder="1" applyAlignment="1">
      <alignment horizontal="center" wrapText="1"/>
      <protection/>
    </xf>
    <xf numFmtId="0" fontId="18" fillId="0" borderId="10" xfId="0" applyFont="1" applyBorder="1" applyAlignment="1">
      <alignment horizontal="center" textRotation="90" wrapText="1"/>
    </xf>
    <xf numFmtId="0" fontId="6" fillId="0" borderId="17" xfId="0" applyFont="1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6" fillId="0" borderId="10" xfId="0" applyFont="1" applyBorder="1" applyAlignment="1">
      <alignment horizontal="center" textRotation="90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textRotation="90" wrapText="1"/>
    </xf>
    <xf numFmtId="0" fontId="6" fillId="0" borderId="17" xfId="0" applyFont="1" applyBorder="1" applyAlignment="1">
      <alignment textRotation="90" wrapText="1"/>
    </xf>
    <xf numFmtId="0" fontId="6" fillId="0" borderId="18" xfId="0" applyFont="1" applyBorder="1" applyAlignment="1">
      <alignment textRotation="90" wrapText="1"/>
    </xf>
    <xf numFmtId="0" fontId="0" fillId="0" borderId="19" xfId="0" applyBorder="1" applyAlignment="1">
      <alignment wrapText="1"/>
    </xf>
    <xf numFmtId="0" fontId="6" fillId="0" borderId="18" xfId="0" applyFont="1" applyBorder="1" applyAlignment="1">
      <alignment horizontal="center" textRotation="90" wrapText="1"/>
    </xf>
    <xf numFmtId="0" fontId="6" fillId="0" borderId="19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185" fontId="19" fillId="0" borderId="16" xfId="0" applyNumberFormat="1" applyFont="1" applyBorder="1" applyAlignment="1">
      <alignment horizontal="center" vertical="center" wrapText="1"/>
    </xf>
    <xf numFmtId="185" fontId="19" fillId="0" borderId="20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/>
    </xf>
    <xf numFmtId="0" fontId="14" fillId="0" borderId="21" xfId="0" applyFont="1" applyBorder="1" applyAlignment="1">
      <alignment horizontal="center" textRotation="90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17" xfId="0" applyFont="1" applyBorder="1" applyAlignment="1">
      <alignment horizontal="center" textRotation="90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1\&#1055;&#1040;&#1058;%20&#1051;&#1091;&#1073;&#1085;&#1080;&#1075;&#1072;&#10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2\&#1055;&#1040;&#1058;%20&#1051;&#1091;&#1073;&#1085;&#1080;&#1075;&#1072;&#107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3\&#1055;&#1040;&#1058;%20&#1051;&#1091;&#1073;&#1085;&#1080;&#1075;&#1072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4\&#1055;&#1040;&#1058;%20&#1051;&#1091;&#1073;&#1085;&#1080;&#1075;&#1072;&#107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5\&#1055;&#1040;&#1058;%20&#1051;&#1091;&#1073;&#1085;&#1080;&#1075;&#1072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80">
          <cell r="B80">
            <v>89.467</v>
          </cell>
          <cell r="C80">
            <v>5.031</v>
          </cell>
          <cell r="D80">
            <v>1.154</v>
          </cell>
          <cell r="E80">
            <v>0.19</v>
          </cell>
          <cell r="F80">
            <v>0.123</v>
          </cell>
          <cell r="G80">
            <v>0.042</v>
          </cell>
          <cell r="H80">
            <v>0.052</v>
          </cell>
          <cell r="I80">
            <v>0.005</v>
          </cell>
          <cell r="J80">
            <v>0.081</v>
          </cell>
          <cell r="K80">
            <v>1.472</v>
          </cell>
          <cell r="L80">
            <v>2.378</v>
          </cell>
          <cell r="M80">
            <v>0.005</v>
          </cell>
        </row>
        <row r="84">
          <cell r="M84">
            <v>0.756</v>
          </cell>
        </row>
        <row r="85">
          <cell r="M85">
            <v>34.5</v>
          </cell>
          <cell r="N85">
            <v>8240</v>
          </cell>
        </row>
        <row r="86">
          <cell r="M86">
            <v>38.21</v>
          </cell>
          <cell r="N86">
            <v>9126</v>
          </cell>
        </row>
        <row r="88">
          <cell r="M88">
            <v>48.22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80">
          <cell r="B80">
            <v>89.378</v>
          </cell>
          <cell r="C80">
            <v>5.031</v>
          </cell>
          <cell r="D80">
            <v>1.172</v>
          </cell>
          <cell r="E80">
            <v>0.194</v>
          </cell>
          <cell r="F80">
            <v>0.124</v>
          </cell>
          <cell r="G80">
            <v>0.043</v>
          </cell>
          <cell r="H80">
            <v>0.053</v>
          </cell>
          <cell r="I80">
            <v>0.005</v>
          </cell>
          <cell r="J80">
            <v>0.088</v>
          </cell>
          <cell r="K80">
            <v>1.536</v>
          </cell>
          <cell r="L80">
            <v>2.369</v>
          </cell>
          <cell r="M80">
            <v>0.007</v>
          </cell>
        </row>
        <row r="84">
          <cell r="M84">
            <v>0.757</v>
          </cell>
        </row>
        <row r="85">
          <cell r="M85">
            <v>34.5</v>
          </cell>
          <cell r="N85">
            <v>8241</v>
          </cell>
        </row>
        <row r="86">
          <cell r="M86">
            <v>38.22</v>
          </cell>
          <cell r="N86">
            <v>9127</v>
          </cell>
        </row>
        <row r="88">
          <cell r="M88">
            <v>48.2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80">
          <cell r="B80">
            <v>89.369</v>
          </cell>
          <cell r="C80">
            <v>5.109</v>
          </cell>
          <cell r="D80">
            <v>1.111</v>
          </cell>
          <cell r="E80">
            <v>0.18</v>
          </cell>
          <cell r="F80">
            <v>0.117</v>
          </cell>
          <cell r="G80">
            <v>0.037</v>
          </cell>
          <cell r="H80">
            <v>0.047</v>
          </cell>
          <cell r="I80">
            <v>0.004</v>
          </cell>
          <cell r="J80">
            <v>0.073</v>
          </cell>
          <cell r="K80">
            <v>1.482</v>
          </cell>
          <cell r="L80">
            <v>2.465</v>
          </cell>
          <cell r="M80">
            <v>0.006</v>
          </cell>
        </row>
        <row r="84">
          <cell r="M84">
            <v>0.757</v>
          </cell>
        </row>
        <row r="85">
          <cell r="M85">
            <v>34.43</v>
          </cell>
          <cell r="N85">
            <v>8224</v>
          </cell>
        </row>
        <row r="86">
          <cell r="M86">
            <v>38.14</v>
          </cell>
          <cell r="N86">
            <v>9108</v>
          </cell>
        </row>
        <row r="88">
          <cell r="M88">
            <v>48.11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80">
          <cell r="B80">
            <v>89.401</v>
          </cell>
          <cell r="C80">
            <v>5.074</v>
          </cell>
          <cell r="D80">
            <v>1.153</v>
          </cell>
          <cell r="E80">
            <v>0.187</v>
          </cell>
          <cell r="F80">
            <v>0.122</v>
          </cell>
          <cell r="G80">
            <v>0.041</v>
          </cell>
          <cell r="H80">
            <v>0.05</v>
          </cell>
          <cell r="I80">
            <v>0.004</v>
          </cell>
          <cell r="J80">
            <v>0.077</v>
          </cell>
          <cell r="K80">
            <v>1.478</v>
          </cell>
          <cell r="L80">
            <v>2.407</v>
          </cell>
          <cell r="M80">
            <v>0.006</v>
          </cell>
        </row>
        <row r="84">
          <cell r="M84">
            <v>0.757</v>
          </cell>
        </row>
        <row r="85">
          <cell r="M85">
            <v>34.48</v>
          </cell>
          <cell r="N85">
            <v>8237</v>
          </cell>
        </row>
        <row r="86">
          <cell r="M86">
            <v>38.2</v>
          </cell>
          <cell r="N86">
            <v>9123</v>
          </cell>
        </row>
        <row r="88">
          <cell r="M88">
            <v>48.19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80">
          <cell r="B80">
            <v>89.358</v>
          </cell>
          <cell r="C80">
            <v>5.084</v>
          </cell>
          <cell r="D80">
            <v>1.155</v>
          </cell>
          <cell r="E80">
            <v>0.191</v>
          </cell>
          <cell r="F80">
            <v>0.123</v>
          </cell>
          <cell r="G80">
            <v>0.041</v>
          </cell>
          <cell r="H80">
            <v>0.051</v>
          </cell>
          <cell r="I80">
            <v>0.005</v>
          </cell>
          <cell r="J80">
            <v>0.077</v>
          </cell>
          <cell r="K80">
            <v>1.52</v>
          </cell>
          <cell r="L80">
            <v>2.389</v>
          </cell>
          <cell r="M80">
            <v>0.006</v>
          </cell>
        </row>
        <row r="84">
          <cell r="M84">
            <v>0.757</v>
          </cell>
        </row>
        <row r="85">
          <cell r="M85">
            <v>34.48</v>
          </cell>
          <cell r="N85">
            <v>8237</v>
          </cell>
        </row>
        <row r="86">
          <cell r="M86">
            <v>38.2</v>
          </cell>
          <cell r="N86">
            <v>9123</v>
          </cell>
        </row>
        <row r="88">
          <cell r="M88">
            <v>48.18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2"/>
  <sheetViews>
    <sheetView tabSelected="1" view="pageLayout" zoomScaleSheetLayoutView="90" workbookViewId="0" topLeftCell="E11">
      <selection activeCell="AA46" sqref="AA4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5" width="7.75390625" style="0" customWidth="1"/>
    <col min="26" max="26" width="8.25390625" style="0" customWidth="1"/>
    <col min="27" max="27" width="7.75390625" style="0" customWidth="1"/>
    <col min="30" max="30" width="9.125" style="7" customWidth="1"/>
  </cols>
  <sheetData>
    <row r="1" spans="2:28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>
      <c r="B2" s="3" t="s">
        <v>42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9"/>
      <c r="X2" s="50"/>
      <c r="Y2" s="50"/>
      <c r="Z2" s="50"/>
      <c r="AA2" s="4"/>
      <c r="AB2" s="4"/>
    </row>
    <row r="3" spans="2:28" ht="12.75">
      <c r="B3" s="8" t="s">
        <v>43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2.75">
      <c r="B5" s="3" t="s">
        <v>44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3:28" ht="21.75" customHeight="1">
      <c r="C6" s="56" t="s">
        <v>37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7"/>
    </row>
    <row r="7" spans="2:28" ht="33" customHeight="1">
      <c r="B7" s="51" t="s">
        <v>51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4"/>
      <c r="AB7" s="4"/>
    </row>
    <row r="8" spans="2:28" ht="18" customHeight="1">
      <c r="B8" s="53" t="s">
        <v>52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4"/>
      <c r="AB8" s="4"/>
    </row>
    <row r="9" spans="2:30" ht="32.25" customHeight="1">
      <c r="B9" s="65" t="s">
        <v>19</v>
      </c>
      <c r="C9" s="61" t="s">
        <v>38</v>
      </c>
      <c r="D9" s="62"/>
      <c r="E9" s="62"/>
      <c r="F9" s="62"/>
      <c r="G9" s="62"/>
      <c r="H9" s="62"/>
      <c r="I9" s="62"/>
      <c r="J9" s="62"/>
      <c r="K9" s="62"/>
      <c r="L9" s="62"/>
      <c r="M9" s="62"/>
      <c r="N9" s="63"/>
      <c r="O9" s="70" t="s">
        <v>39</v>
      </c>
      <c r="P9" s="71"/>
      <c r="Q9" s="71"/>
      <c r="R9" s="72"/>
      <c r="S9" s="72"/>
      <c r="T9" s="73"/>
      <c r="U9" s="79" t="s">
        <v>35</v>
      </c>
      <c r="V9" s="82" t="s">
        <v>36</v>
      </c>
      <c r="W9" s="64" t="s">
        <v>32</v>
      </c>
      <c r="X9" s="64" t="s">
        <v>33</v>
      </c>
      <c r="Y9" s="64" t="s">
        <v>34</v>
      </c>
      <c r="Z9" s="45" t="s">
        <v>46</v>
      </c>
      <c r="AA9" s="4"/>
      <c r="AC9" s="7"/>
      <c r="AD9"/>
    </row>
    <row r="10" spans="2:30" ht="48.75" customHeight="1">
      <c r="B10" s="66"/>
      <c r="C10" s="55" t="s">
        <v>20</v>
      </c>
      <c r="D10" s="55" t="s">
        <v>21</v>
      </c>
      <c r="E10" s="55" t="s">
        <v>22</v>
      </c>
      <c r="F10" s="55" t="s">
        <v>23</v>
      </c>
      <c r="G10" s="55" t="s">
        <v>24</v>
      </c>
      <c r="H10" s="55" t="s">
        <v>25</v>
      </c>
      <c r="I10" s="55" t="s">
        <v>26</v>
      </c>
      <c r="J10" s="55" t="s">
        <v>27</v>
      </c>
      <c r="K10" s="55" t="s">
        <v>28</v>
      </c>
      <c r="L10" s="55" t="s">
        <v>29</v>
      </c>
      <c r="M10" s="46" t="s">
        <v>30</v>
      </c>
      <c r="N10" s="46" t="s">
        <v>31</v>
      </c>
      <c r="O10" s="46" t="s">
        <v>13</v>
      </c>
      <c r="P10" s="58" t="s">
        <v>14</v>
      </c>
      <c r="Q10" s="46" t="s">
        <v>16</v>
      </c>
      <c r="R10" s="46" t="s">
        <v>15</v>
      </c>
      <c r="S10" s="46" t="s">
        <v>17</v>
      </c>
      <c r="T10" s="46" t="s">
        <v>18</v>
      </c>
      <c r="U10" s="80"/>
      <c r="V10" s="47"/>
      <c r="W10" s="64"/>
      <c r="X10" s="64"/>
      <c r="Y10" s="64"/>
      <c r="Z10" s="45"/>
      <c r="AA10" s="4"/>
      <c r="AC10" s="7"/>
      <c r="AD10"/>
    </row>
    <row r="11" spans="2:30" ht="15.75" customHeight="1">
      <c r="B11" s="66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47"/>
      <c r="N11" s="47"/>
      <c r="O11" s="47"/>
      <c r="P11" s="59"/>
      <c r="Q11" s="68"/>
      <c r="R11" s="47"/>
      <c r="S11" s="47"/>
      <c r="T11" s="47"/>
      <c r="U11" s="80"/>
      <c r="V11" s="47"/>
      <c r="W11" s="64"/>
      <c r="X11" s="64"/>
      <c r="Y11" s="64"/>
      <c r="Z11" s="45"/>
      <c r="AA11" s="4"/>
      <c r="AC11" s="7"/>
      <c r="AD11"/>
    </row>
    <row r="12" spans="2:30" ht="21" customHeight="1">
      <c r="B12" s="67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48"/>
      <c r="N12" s="48"/>
      <c r="O12" s="48"/>
      <c r="P12" s="60"/>
      <c r="Q12" s="69"/>
      <c r="R12" s="48"/>
      <c r="S12" s="48"/>
      <c r="T12" s="48"/>
      <c r="U12" s="81"/>
      <c r="V12" s="48"/>
      <c r="W12" s="64"/>
      <c r="X12" s="64"/>
      <c r="Y12" s="64"/>
      <c r="Z12" s="45"/>
      <c r="AA12" s="4"/>
      <c r="AC12" s="7"/>
      <c r="AD12"/>
    </row>
    <row r="13" spans="2:29" s="13" customFormat="1" ht="12.75">
      <c r="B13" s="9">
        <v>1</v>
      </c>
      <c r="C13" s="40">
        <f>'[1]Лист1'!$B$80</f>
        <v>89.467</v>
      </c>
      <c r="D13" s="40">
        <f>'[1]Лист1'!$C$80</f>
        <v>5.031</v>
      </c>
      <c r="E13" s="40">
        <f>'[1]Лист1'!$D$80</f>
        <v>1.154</v>
      </c>
      <c r="F13" s="40">
        <f>'[1]Лист1'!$F$80</f>
        <v>0.123</v>
      </c>
      <c r="G13" s="40">
        <f>'[1]Лист1'!$E$80</f>
        <v>0.19</v>
      </c>
      <c r="H13" s="40">
        <f>'[1]Лист1'!$I$80</f>
        <v>0.005</v>
      </c>
      <c r="I13" s="40">
        <f>'[1]Лист1'!$H$80</f>
        <v>0.052</v>
      </c>
      <c r="J13" s="40">
        <f>'[1]Лист1'!$G$80</f>
        <v>0.042</v>
      </c>
      <c r="K13" s="40">
        <f>'[1]Лист1'!$J$80</f>
        <v>0.081</v>
      </c>
      <c r="L13" s="40">
        <f>'[1]Лист1'!$M$80</f>
        <v>0.005</v>
      </c>
      <c r="M13" s="40">
        <f>'[1]Лист1'!$K$80</f>
        <v>1.472</v>
      </c>
      <c r="N13" s="40">
        <f>'[1]Лист1'!$L$80</f>
        <v>2.378</v>
      </c>
      <c r="O13" s="40">
        <f>'[1]Лист1'!$M$84</f>
        <v>0.756</v>
      </c>
      <c r="P13" s="35">
        <f>'[1]Лист1'!$M$85</f>
        <v>34.5</v>
      </c>
      <c r="Q13" s="34">
        <f>'[1]Лист1'!$N$85</f>
        <v>8240</v>
      </c>
      <c r="R13" s="35">
        <f>'[1]Лист1'!$M$86</f>
        <v>38.21</v>
      </c>
      <c r="S13" s="11">
        <f>'[1]Лист1'!$N$86</f>
        <v>9126</v>
      </c>
      <c r="T13" s="35">
        <f>'[1]Лист1'!$M$88</f>
        <v>48.22</v>
      </c>
      <c r="U13" s="42">
        <v>-2.9</v>
      </c>
      <c r="V13" s="42">
        <v>-1.7</v>
      </c>
      <c r="W13" s="18"/>
      <c r="X13" s="11" t="s">
        <v>50</v>
      </c>
      <c r="Y13" s="11" t="s">
        <v>54</v>
      </c>
      <c r="Z13" s="11">
        <v>2.685</v>
      </c>
      <c r="AB13" s="14">
        <f>SUM(C13:N13)</f>
        <v>100</v>
      </c>
      <c r="AC13" s="15" t="str">
        <f>IF(AB13=100,"ОК"," ")</f>
        <v>ОК</v>
      </c>
    </row>
    <row r="14" spans="2:29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35"/>
      <c r="Q14" s="34"/>
      <c r="R14" s="35"/>
      <c r="S14" s="11"/>
      <c r="T14" s="35"/>
      <c r="U14" s="42"/>
      <c r="V14" s="42"/>
      <c r="W14" s="29"/>
      <c r="X14" s="11"/>
      <c r="Y14" s="11"/>
      <c r="Z14" s="11">
        <v>3.037</v>
      </c>
      <c r="AB14" s="14">
        <f aca="true" t="shared" si="0" ref="AB14:AB43">SUM(C14:N14)</f>
        <v>0</v>
      </c>
      <c r="AC14" s="15" t="str">
        <f>IF(AB14=100,"ОК"," ")</f>
        <v> </v>
      </c>
    </row>
    <row r="15" spans="2:29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35"/>
      <c r="Q15" s="34"/>
      <c r="R15" s="35"/>
      <c r="S15" s="11"/>
      <c r="T15" s="35"/>
      <c r="U15" s="42"/>
      <c r="V15" s="42"/>
      <c r="W15" s="18"/>
      <c r="X15" s="11"/>
      <c r="Y15" s="11"/>
      <c r="Z15" s="11">
        <v>3.981</v>
      </c>
      <c r="AB15" s="14">
        <f t="shared" si="0"/>
        <v>0</v>
      </c>
      <c r="AC15" s="15" t="str">
        <f>IF(AB15=100,"ОК"," ")</f>
        <v> </v>
      </c>
    </row>
    <row r="16" spans="2:29" s="13" customFormat="1" ht="12.75">
      <c r="B16" s="9">
        <v>4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35"/>
      <c r="Q16" s="34"/>
      <c r="R16" s="35"/>
      <c r="S16" s="11"/>
      <c r="T16" s="35"/>
      <c r="U16" s="43"/>
      <c r="V16" s="43"/>
      <c r="W16" s="28"/>
      <c r="X16" s="11"/>
      <c r="Y16" s="11"/>
      <c r="Z16" s="11">
        <v>3.568</v>
      </c>
      <c r="AB16" s="14">
        <f t="shared" si="0"/>
        <v>0</v>
      </c>
      <c r="AC16" s="15" t="str">
        <f>IF(AB16=100,"ОК"," ")</f>
        <v> </v>
      </c>
    </row>
    <row r="17" spans="2:29" s="13" customFormat="1" ht="12.75">
      <c r="B17" s="9">
        <v>5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35"/>
      <c r="Q17" s="34"/>
      <c r="R17" s="35"/>
      <c r="S17" s="11"/>
      <c r="T17" s="35"/>
      <c r="U17" s="42"/>
      <c r="V17" s="42"/>
      <c r="W17" s="28"/>
      <c r="X17" s="11"/>
      <c r="Y17" s="11"/>
      <c r="Z17" s="11">
        <v>4.009</v>
      </c>
      <c r="AB17" s="14">
        <f t="shared" si="0"/>
        <v>0</v>
      </c>
      <c r="AC17" s="15" t="str">
        <f>IF(AB17=100,"ОК"," ")</f>
        <v> </v>
      </c>
    </row>
    <row r="18" spans="2:29" s="13" customFormat="1" ht="12.75">
      <c r="B18" s="9">
        <v>6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35"/>
      <c r="Q18" s="34"/>
      <c r="R18" s="35"/>
      <c r="S18" s="11"/>
      <c r="T18" s="35"/>
      <c r="U18" s="42"/>
      <c r="V18" s="42"/>
      <c r="W18" s="28"/>
      <c r="X18" s="11"/>
      <c r="Y18" s="11"/>
      <c r="Z18" s="11">
        <v>2.736</v>
      </c>
      <c r="AB18" s="14">
        <f t="shared" si="0"/>
        <v>0</v>
      </c>
      <c r="AC18" s="15"/>
    </row>
    <row r="19" spans="2:29" s="13" customFormat="1" ht="12.75">
      <c r="B19" s="9">
        <v>7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35"/>
      <c r="Q19" s="34"/>
      <c r="R19" s="35"/>
      <c r="S19" s="11"/>
      <c r="T19" s="35"/>
      <c r="U19" s="42"/>
      <c r="V19" s="42"/>
      <c r="W19" s="28"/>
      <c r="X19" s="11"/>
      <c r="Y19" s="11"/>
      <c r="Z19" s="11">
        <v>2.346</v>
      </c>
      <c r="AB19" s="14">
        <f t="shared" si="0"/>
        <v>0</v>
      </c>
      <c r="AC19" s="15"/>
    </row>
    <row r="20" spans="2:29" s="13" customFormat="1" ht="12.75">
      <c r="B20" s="9">
        <v>8</v>
      </c>
      <c r="C20" s="40">
        <f>'[2]Лист1'!$B$80</f>
        <v>89.378</v>
      </c>
      <c r="D20" s="40">
        <f>'[2]Лист1'!$C$80</f>
        <v>5.031</v>
      </c>
      <c r="E20" s="40">
        <f>'[2]Лист1'!$D$80</f>
        <v>1.172</v>
      </c>
      <c r="F20" s="40">
        <f>'[2]Лист1'!$F$80</f>
        <v>0.124</v>
      </c>
      <c r="G20" s="40">
        <f>'[2]Лист1'!$E$80</f>
        <v>0.194</v>
      </c>
      <c r="H20" s="40">
        <f>'[2]Лист1'!$I$80</f>
        <v>0.005</v>
      </c>
      <c r="I20" s="40">
        <f>'[2]Лист1'!$H$80</f>
        <v>0.053</v>
      </c>
      <c r="J20" s="40">
        <f>'[2]Лист1'!$G$80</f>
        <v>0.043</v>
      </c>
      <c r="K20" s="40">
        <f>'[2]Лист1'!$J$80</f>
        <v>0.088</v>
      </c>
      <c r="L20" s="40">
        <f>'[2]Лист1'!$M$80</f>
        <v>0.007</v>
      </c>
      <c r="M20" s="40">
        <f>'[2]Лист1'!$K$80</f>
        <v>1.536</v>
      </c>
      <c r="N20" s="40">
        <f>'[2]Лист1'!$L$80</f>
        <v>2.369</v>
      </c>
      <c r="O20" s="40">
        <f>'[2]Лист1'!$M$84</f>
        <v>0.757</v>
      </c>
      <c r="P20" s="35">
        <f>'[2]Лист1'!$M$85</f>
        <v>34.5</v>
      </c>
      <c r="Q20" s="34">
        <f>'[2]Лист1'!$N$85</f>
        <v>8241</v>
      </c>
      <c r="R20" s="35">
        <f>'[2]Лист1'!$M$86</f>
        <v>38.22</v>
      </c>
      <c r="S20" s="11">
        <f>'[2]Лист1'!$N$86</f>
        <v>9127</v>
      </c>
      <c r="T20" s="35">
        <f>'[2]Лист1'!$M$88</f>
        <v>48.2</v>
      </c>
      <c r="U20" s="42">
        <v>-2.2</v>
      </c>
      <c r="V20" s="42">
        <v>-3.7</v>
      </c>
      <c r="W20" s="28" t="s">
        <v>45</v>
      </c>
      <c r="X20" s="11"/>
      <c r="Y20" s="11"/>
      <c r="Z20" s="11">
        <v>3.084</v>
      </c>
      <c r="AB20" s="14">
        <f t="shared" si="0"/>
        <v>100</v>
      </c>
      <c r="AC20" s="15" t="str">
        <f>IF(AB20=100,"ОК"," ")</f>
        <v>ОК</v>
      </c>
    </row>
    <row r="21" spans="2:29" s="13" customFormat="1" ht="12.75">
      <c r="B21" s="9">
        <v>9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35"/>
      <c r="Q21" s="34"/>
      <c r="R21" s="35"/>
      <c r="S21" s="11"/>
      <c r="T21" s="35"/>
      <c r="U21" s="42"/>
      <c r="V21" s="42"/>
      <c r="W21" s="18"/>
      <c r="X21" s="11"/>
      <c r="Y21" s="11"/>
      <c r="Z21" s="11">
        <v>3.574</v>
      </c>
      <c r="AB21" s="14">
        <f t="shared" si="0"/>
        <v>0</v>
      </c>
      <c r="AC21" s="15"/>
    </row>
    <row r="22" spans="2:29" s="13" customFormat="1" ht="12.75">
      <c r="B22" s="9">
        <v>10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35"/>
      <c r="Q22" s="34"/>
      <c r="R22" s="35"/>
      <c r="S22" s="11"/>
      <c r="T22" s="35"/>
      <c r="U22" s="44"/>
      <c r="V22" s="42"/>
      <c r="W22" s="28"/>
      <c r="X22" s="11"/>
      <c r="Y22" s="11"/>
      <c r="Z22" s="11">
        <v>3.431</v>
      </c>
      <c r="AB22" s="14">
        <f t="shared" si="0"/>
        <v>0</v>
      </c>
      <c r="AC22" s="15"/>
    </row>
    <row r="23" spans="2:29" s="13" customFormat="1" ht="12.75">
      <c r="B23" s="9">
        <v>11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35"/>
      <c r="Q23" s="34"/>
      <c r="R23" s="35"/>
      <c r="S23" s="11"/>
      <c r="T23" s="35"/>
      <c r="U23" s="42"/>
      <c r="V23" s="42"/>
      <c r="W23" s="18"/>
      <c r="X23" s="11"/>
      <c r="Y23" s="11"/>
      <c r="Z23" s="11">
        <v>3.155</v>
      </c>
      <c r="AB23" s="14">
        <f t="shared" si="0"/>
        <v>0</v>
      </c>
      <c r="AC23" s="15"/>
    </row>
    <row r="24" spans="2:29" s="13" customFormat="1" ht="12.75">
      <c r="B24" s="9">
        <v>12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35"/>
      <c r="Q24" s="34"/>
      <c r="R24" s="35"/>
      <c r="S24" s="11"/>
      <c r="T24" s="35"/>
      <c r="U24" s="42"/>
      <c r="V24" s="42"/>
      <c r="W24" s="28"/>
      <c r="X24" s="11"/>
      <c r="Y24" s="11"/>
      <c r="Z24" s="11">
        <v>4.33</v>
      </c>
      <c r="AB24" s="14">
        <f t="shared" si="0"/>
        <v>0</v>
      </c>
      <c r="AC24" s="15"/>
    </row>
    <row r="25" spans="2:29" s="13" customFormat="1" ht="12.75">
      <c r="B25" s="9">
        <v>13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35"/>
      <c r="Q25" s="34"/>
      <c r="R25" s="35"/>
      <c r="S25" s="11"/>
      <c r="T25" s="35"/>
      <c r="U25" s="42"/>
      <c r="V25" s="42"/>
      <c r="W25" s="18"/>
      <c r="X25" s="11"/>
      <c r="Y25" s="11"/>
      <c r="Z25" s="11">
        <v>2.639</v>
      </c>
      <c r="AB25" s="14">
        <f t="shared" si="0"/>
        <v>0</v>
      </c>
      <c r="AC25" s="15"/>
    </row>
    <row r="26" spans="2:29" s="13" customFormat="1" ht="12.75">
      <c r="B26" s="9">
        <v>14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35"/>
      <c r="Q26" s="34"/>
      <c r="R26" s="35"/>
      <c r="S26" s="11"/>
      <c r="T26" s="35"/>
      <c r="U26" s="42"/>
      <c r="V26" s="42"/>
      <c r="W26" s="28"/>
      <c r="X26" s="11"/>
      <c r="Y26" s="11"/>
      <c r="Z26" s="11">
        <v>2.176</v>
      </c>
      <c r="AB26" s="14">
        <f t="shared" si="0"/>
        <v>0</v>
      </c>
      <c r="AC26" s="15"/>
    </row>
    <row r="27" spans="2:29" s="13" customFormat="1" ht="12.75">
      <c r="B27" s="9">
        <v>15</v>
      </c>
      <c r="C27" s="40">
        <f>'[3]Лист1'!$B$80</f>
        <v>89.369</v>
      </c>
      <c r="D27" s="40">
        <f>'[3]Лист1'!$C$80</f>
        <v>5.109</v>
      </c>
      <c r="E27" s="40">
        <f>'[3]Лист1'!$D$80</f>
        <v>1.111</v>
      </c>
      <c r="F27" s="40">
        <f>'[3]Лист1'!$F$80</f>
        <v>0.117</v>
      </c>
      <c r="G27" s="40">
        <f>'[3]Лист1'!$E$80</f>
        <v>0.18</v>
      </c>
      <c r="H27" s="40">
        <f>'[3]Лист1'!$I$80</f>
        <v>0.004</v>
      </c>
      <c r="I27" s="40">
        <f>'[3]Лист1'!$H$80</f>
        <v>0.047</v>
      </c>
      <c r="J27" s="40">
        <f>'[3]Лист1'!$G$80</f>
        <v>0.037</v>
      </c>
      <c r="K27" s="40">
        <f>'[3]Лист1'!$J$80</f>
        <v>0.073</v>
      </c>
      <c r="L27" s="40">
        <f>'[3]Лист1'!$M$80</f>
        <v>0.006</v>
      </c>
      <c r="M27" s="40">
        <f>'[3]Лист1'!$K$80</f>
        <v>1.482</v>
      </c>
      <c r="N27" s="40">
        <f>'[3]Лист1'!$L$80</f>
        <v>2.465</v>
      </c>
      <c r="O27" s="40">
        <f>'[3]Лист1'!$M$84</f>
        <v>0.757</v>
      </c>
      <c r="P27" s="35">
        <f>'[3]Лист1'!$M$85</f>
        <v>34.43</v>
      </c>
      <c r="Q27" s="34">
        <f>'[3]Лист1'!$N$85</f>
        <v>8224</v>
      </c>
      <c r="R27" s="35">
        <f>'[3]Лист1'!$M$86</f>
        <v>38.14</v>
      </c>
      <c r="S27" s="11">
        <f>'[3]Лист1'!$N$86</f>
        <v>9108</v>
      </c>
      <c r="T27" s="35">
        <f>'[3]Лист1'!$M$88</f>
        <v>48.11</v>
      </c>
      <c r="U27" s="42">
        <v>-4.6</v>
      </c>
      <c r="V27" s="42">
        <v>-2.9</v>
      </c>
      <c r="W27" s="28"/>
      <c r="X27" s="11"/>
      <c r="Y27" s="11"/>
      <c r="Z27" s="17">
        <v>3.258</v>
      </c>
      <c r="AB27" s="14">
        <f t="shared" si="0"/>
        <v>100.00000000000001</v>
      </c>
      <c r="AC27" s="15" t="str">
        <f>IF(AB27=100,"ОК"," ")</f>
        <v>ОК</v>
      </c>
    </row>
    <row r="28" spans="2:29" s="13" customFormat="1" ht="12.75">
      <c r="B28" s="16">
        <v>16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35"/>
      <c r="Q28" s="34"/>
      <c r="R28" s="35"/>
      <c r="S28" s="11"/>
      <c r="T28" s="35"/>
      <c r="U28" s="42"/>
      <c r="V28" s="42"/>
      <c r="W28" s="12"/>
      <c r="X28" s="11"/>
      <c r="Y28" s="11"/>
      <c r="Z28" s="17">
        <v>3.129</v>
      </c>
      <c r="AB28" s="14">
        <f t="shared" si="0"/>
        <v>0</v>
      </c>
      <c r="AC28" s="15" t="str">
        <f>IF(AB28=100,"ОК"," ")</f>
        <v> </v>
      </c>
    </row>
    <row r="29" spans="2:29" s="13" customFormat="1" ht="12.75">
      <c r="B29" s="16">
        <v>17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35"/>
      <c r="Q29" s="34"/>
      <c r="R29" s="35"/>
      <c r="S29" s="11"/>
      <c r="T29" s="35"/>
      <c r="U29" s="42"/>
      <c r="V29" s="42"/>
      <c r="W29" s="12"/>
      <c r="X29" s="11"/>
      <c r="Y29" s="11"/>
      <c r="Z29" s="17">
        <v>4.339</v>
      </c>
      <c r="AB29" s="14">
        <f t="shared" si="0"/>
        <v>0</v>
      </c>
      <c r="AC29" s="15" t="str">
        <f>IF(AB29=100,"ОК"," ")</f>
        <v> </v>
      </c>
    </row>
    <row r="30" spans="2:29" s="13" customFormat="1" ht="12.75">
      <c r="B30" s="16">
        <v>18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35"/>
      <c r="Q30" s="34"/>
      <c r="R30" s="35"/>
      <c r="S30" s="11"/>
      <c r="T30" s="35"/>
      <c r="U30" s="42"/>
      <c r="V30" s="42"/>
      <c r="W30" s="12"/>
      <c r="X30" s="11"/>
      <c r="Y30" s="11"/>
      <c r="Z30" s="17">
        <v>3.648</v>
      </c>
      <c r="AB30" s="14">
        <f t="shared" si="0"/>
        <v>0</v>
      </c>
      <c r="AC30" s="15"/>
    </row>
    <row r="31" spans="2:29" s="13" customFormat="1" ht="12.75">
      <c r="B31" s="16">
        <v>19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35"/>
      <c r="Q31" s="34"/>
      <c r="R31" s="35"/>
      <c r="S31" s="11"/>
      <c r="T31" s="35"/>
      <c r="U31" s="42"/>
      <c r="V31" s="42"/>
      <c r="W31" s="12"/>
      <c r="X31" s="11"/>
      <c r="Y31" s="11"/>
      <c r="Z31" s="17">
        <v>3.986</v>
      </c>
      <c r="AB31" s="14">
        <f t="shared" si="0"/>
        <v>0</v>
      </c>
      <c r="AC31" s="15"/>
    </row>
    <row r="32" spans="2:29" s="13" customFormat="1" ht="12.75">
      <c r="B32" s="16">
        <v>20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35"/>
      <c r="Q32" s="34"/>
      <c r="R32" s="35"/>
      <c r="S32" s="11"/>
      <c r="T32" s="35"/>
      <c r="U32" s="42"/>
      <c r="V32" s="42"/>
      <c r="W32" s="28"/>
      <c r="X32" s="11"/>
      <c r="Y32" s="11"/>
      <c r="Z32" s="17">
        <v>2.795</v>
      </c>
      <c r="AB32" s="14">
        <f t="shared" si="0"/>
        <v>0</v>
      </c>
      <c r="AC32" s="15"/>
    </row>
    <row r="33" spans="2:29" s="13" customFormat="1" ht="12.75">
      <c r="B33" s="16">
        <v>21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35"/>
      <c r="Q33" s="34"/>
      <c r="R33" s="35"/>
      <c r="S33" s="11"/>
      <c r="T33" s="35"/>
      <c r="U33" s="42"/>
      <c r="V33" s="42"/>
      <c r="W33" s="28"/>
      <c r="X33" s="11"/>
      <c r="Y33" s="11"/>
      <c r="Z33" s="17">
        <v>2.49</v>
      </c>
      <c r="AB33" s="14">
        <f t="shared" si="0"/>
        <v>0</v>
      </c>
      <c r="AC33" s="15" t="str">
        <f>IF(AB33=100,"ОК"," ")</f>
        <v> </v>
      </c>
    </row>
    <row r="34" spans="2:29" s="13" customFormat="1" ht="12.75">
      <c r="B34" s="16">
        <v>22</v>
      </c>
      <c r="C34" s="40">
        <f>'[4]Лист1'!$B$80</f>
        <v>89.401</v>
      </c>
      <c r="D34" s="40">
        <f>'[4]Лист1'!$C$80</f>
        <v>5.074</v>
      </c>
      <c r="E34" s="40">
        <f>'[4]Лист1'!$D$80</f>
        <v>1.153</v>
      </c>
      <c r="F34" s="40">
        <f>'[4]Лист1'!$F$80</f>
        <v>0.122</v>
      </c>
      <c r="G34" s="40">
        <f>'[4]Лист1'!$E$80</f>
        <v>0.187</v>
      </c>
      <c r="H34" s="40">
        <f>'[4]Лист1'!$I$80</f>
        <v>0.004</v>
      </c>
      <c r="I34" s="40">
        <f>'[4]Лист1'!$H$80</f>
        <v>0.05</v>
      </c>
      <c r="J34" s="40">
        <f>'[4]Лист1'!$G$80</f>
        <v>0.041</v>
      </c>
      <c r="K34" s="40">
        <f>'[4]Лист1'!$J$80</f>
        <v>0.077</v>
      </c>
      <c r="L34" s="40">
        <f>'[4]Лист1'!$M$80</f>
        <v>0.006</v>
      </c>
      <c r="M34" s="40">
        <f>'[4]Лист1'!$K$80</f>
        <v>1.478</v>
      </c>
      <c r="N34" s="40">
        <f>'[4]Лист1'!$L$80</f>
        <v>2.407</v>
      </c>
      <c r="O34" s="40">
        <f>'[4]Лист1'!$M$84</f>
        <v>0.757</v>
      </c>
      <c r="P34" s="35">
        <f>'[4]Лист1'!$M$85</f>
        <v>34.48</v>
      </c>
      <c r="Q34" s="34">
        <f>'[4]Лист1'!$N$85</f>
        <v>8237</v>
      </c>
      <c r="R34" s="35">
        <f>'[4]Лист1'!$M$86</f>
        <v>38.2</v>
      </c>
      <c r="S34" s="11">
        <f>'[4]Лист1'!$N$86</f>
        <v>9123</v>
      </c>
      <c r="T34" s="35">
        <f>'[4]Лист1'!$M$88</f>
        <v>48.19</v>
      </c>
      <c r="U34" s="42">
        <v>-9.8</v>
      </c>
      <c r="V34" s="42">
        <v>-8.3</v>
      </c>
      <c r="W34" s="18"/>
      <c r="X34" s="11"/>
      <c r="Y34" s="11"/>
      <c r="Z34" s="17">
        <v>3.23</v>
      </c>
      <c r="AB34" s="14">
        <f t="shared" si="0"/>
        <v>99.99999999999999</v>
      </c>
      <c r="AC34" s="15" t="str">
        <f>IF(AB34=100,"ОК"," ")</f>
        <v>ОК</v>
      </c>
    </row>
    <row r="35" spans="2:29" s="13" customFormat="1" ht="12.75">
      <c r="B35" s="16">
        <v>23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35"/>
      <c r="Q35" s="34"/>
      <c r="R35" s="35"/>
      <c r="S35" s="11"/>
      <c r="T35" s="35"/>
      <c r="U35" s="42"/>
      <c r="V35" s="42"/>
      <c r="W35" s="28"/>
      <c r="X35" s="11"/>
      <c r="Y35" s="11"/>
      <c r="Z35" s="17">
        <v>3.543</v>
      </c>
      <c r="AB35" s="14">
        <f t="shared" si="0"/>
        <v>0</v>
      </c>
      <c r="AC35" s="15"/>
    </row>
    <row r="36" spans="2:29" s="13" customFormat="1" ht="12.75">
      <c r="B36" s="16">
        <v>24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35"/>
      <c r="Q36" s="17"/>
      <c r="R36" s="35"/>
      <c r="S36" s="11"/>
      <c r="T36" s="35"/>
      <c r="U36" s="42"/>
      <c r="V36" s="42"/>
      <c r="W36" s="18"/>
      <c r="X36" s="11"/>
      <c r="Y36" s="11"/>
      <c r="Z36" s="11">
        <v>3.258</v>
      </c>
      <c r="AB36" s="14">
        <f t="shared" si="0"/>
        <v>0</v>
      </c>
      <c r="AC36" s="15" t="str">
        <f>IF(AB36=100,"ОК"," ")</f>
        <v> </v>
      </c>
    </row>
    <row r="37" spans="2:29" s="13" customFormat="1" ht="12.75">
      <c r="B37" s="16">
        <v>25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35"/>
      <c r="Q37" s="34"/>
      <c r="R37" s="35"/>
      <c r="S37" s="11"/>
      <c r="T37" s="35"/>
      <c r="U37" s="42"/>
      <c r="V37" s="42"/>
      <c r="W37" s="28"/>
      <c r="X37" s="11"/>
      <c r="Y37" s="11"/>
      <c r="Z37" s="11">
        <v>4.195</v>
      </c>
      <c r="AB37" s="14">
        <f t="shared" si="0"/>
        <v>0</v>
      </c>
      <c r="AC37" s="15" t="str">
        <f>IF(AB37=100,"ОК"," ")</f>
        <v> </v>
      </c>
    </row>
    <row r="38" spans="2:29" s="13" customFormat="1" ht="12.75">
      <c r="B38" s="16">
        <v>26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35"/>
      <c r="Q38" s="17"/>
      <c r="R38" s="10"/>
      <c r="S38" s="11"/>
      <c r="T38" s="35"/>
      <c r="U38" s="42"/>
      <c r="V38" s="42"/>
      <c r="W38" s="28"/>
      <c r="X38" s="11"/>
      <c r="Y38" s="11"/>
      <c r="Z38" s="17">
        <v>3.874</v>
      </c>
      <c r="AB38" s="14">
        <f t="shared" si="0"/>
        <v>0</v>
      </c>
      <c r="AC38" s="15" t="str">
        <f>IF(AB38=100,"ОК"," ")</f>
        <v> </v>
      </c>
    </row>
    <row r="39" spans="2:29" s="13" customFormat="1" ht="12.75">
      <c r="B39" s="16">
        <v>27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35"/>
      <c r="Q39" s="17"/>
      <c r="R39" s="10"/>
      <c r="S39" s="11"/>
      <c r="T39" s="35"/>
      <c r="U39" s="42"/>
      <c r="V39" s="42"/>
      <c r="W39" s="28"/>
      <c r="X39" s="12"/>
      <c r="Y39" s="12"/>
      <c r="Z39" s="12">
        <v>2.818</v>
      </c>
      <c r="AB39" s="14">
        <f t="shared" si="0"/>
        <v>0</v>
      </c>
      <c r="AC39" s="15" t="str">
        <f>IF(AB39=100,"ОК"," ")</f>
        <v> </v>
      </c>
    </row>
    <row r="40" spans="2:29" s="13" customFormat="1" ht="12.75">
      <c r="B40" s="16">
        <v>28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35"/>
      <c r="Q40" s="17"/>
      <c r="R40" s="10"/>
      <c r="S40" s="11"/>
      <c r="T40" s="35"/>
      <c r="U40" s="42"/>
      <c r="V40" s="42"/>
      <c r="W40" s="28"/>
      <c r="X40" s="12"/>
      <c r="Y40" s="12"/>
      <c r="Z40" s="17">
        <v>0.504</v>
      </c>
      <c r="AB40" s="14">
        <f t="shared" si="0"/>
        <v>0</v>
      </c>
      <c r="AC40" s="15"/>
    </row>
    <row r="41" spans="2:29" s="13" customFormat="1" ht="12.75">
      <c r="B41" s="16">
        <v>29</v>
      </c>
      <c r="C41" s="40">
        <f>'[5]Лист1'!$B$80</f>
        <v>89.358</v>
      </c>
      <c r="D41" s="40">
        <f>'[5]Лист1'!$C$80</f>
        <v>5.084</v>
      </c>
      <c r="E41" s="40">
        <f>'[5]Лист1'!$D$80</f>
        <v>1.155</v>
      </c>
      <c r="F41" s="40">
        <f>'[5]Лист1'!$F$80</f>
        <v>0.123</v>
      </c>
      <c r="G41" s="40">
        <f>'[5]Лист1'!$E$80</f>
        <v>0.191</v>
      </c>
      <c r="H41" s="40">
        <f>'[5]Лист1'!$I$80</f>
        <v>0.005</v>
      </c>
      <c r="I41" s="40">
        <f>'[5]Лист1'!$H$80</f>
        <v>0.051</v>
      </c>
      <c r="J41" s="40">
        <f>'[5]Лист1'!$G$80</f>
        <v>0.041</v>
      </c>
      <c r="K41" s="40">
        <f>'[5]Лист1'!$J$80</f>
        <v>0.077</v>
      </c>
      <c r="L41" s="40">
        <f>'[5]Лист1'!$M$80</f>
        <v>0.006</v>
      </c>
      <c r="M41" s="40">
        <f>'[5]Лист1'!$K$80</f>
        <v>1.52</v>
      </c>
      <c r="N41" s="40">
        <f>'[5]Лист1'!$L$80</f>
        <v>2.389</v>
      </c>
      <c r="O41" s="40">
        <f>'[5]Лист1'!$M$84</f>
        <v>0.757</v>
      </c>
      <c r="P41" s="35">
        <f>'[5]Лист1'!$M$85</f>
        <v>34.48</v>
      </c>
      <c r="Q41" s="34">
        <f>'[5]Лист1'!$N$85</f>
        <v>8237</v>
      </c>
      <c r="R41" s="35">
        <f>'[5]Лист1'!$M$86</f>
        <v>38.2</v>
      </c>
      <c r="S41" s="11">
        <f>'[5]Лист1'!$N$86</f>
        <v>9123</v>
      </c>
      <c r="T41" s="35">
        <f>'[5]Лист1'!$M$88</f>
        <v>48.18</v>
      </c>
      <c r="U41" s="42">
        <v>-7.1</v>
      </c>
      <c r="V41" s="42">
        <v>-5.3</v>
      </c>
      <c r="W41" s="18"/>
      <c r="X41" s="12"/>
      <c r="Y41" s="12"/>
      <c r="Z41" s="17">
        <v>2.926</v>
      </c>
      <c r="AB41" s="14">
        <f t="shared" si="0"/>
        <v>100</v>
      </c>
      <c r="AC41" s="15"/>
    </row>
    <row r="42" spans="2:29" s="13" customFormat="1" ht="12.75">
      <c r="B42" s="16">
        <v>30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35"/>
      <c r="Q42" s="34"/>
      <c r="R42" s="35"/>
      <c r="S42" s="11"/>
      <c r="T42" s="35"/>
      <c r="U42" s="42"/>
      <c r="V42" s="42"/>
      <c r="W42" s="28"/>
      <c r="X42" s="12"/>
      <c r="Y42" s="12"/>
      <c r="Z42" s="30">
        <v>3.908</v>
      </c>
      <c r="AB42" s="14">
        <f t="shared" si="0"/>
        <v>0</v>
      </c>
      <c r="AC42" s="15" t="str">
        <f>IF(AB42=100,"ОК"," ")</f>
        <v> </v>
      </c>
    </row>
    <row r="43" spans="2:29" s="13" customFormat="1" ht="12" customHeight="1">
      <c r="B43" s="16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35"/>
      <c r="Q43" s="17"/>
      <c r="R43" s="10"/>
      <c r="S43" s="11"/>
      <c r="T43" s="35"/>
      <c r="U43" s="42"/>
      <c r="V43" s="42"/>
      <c r="W43" s="12"/>
      <c r="X43" s="12"/>
      <c r="Y43" s="12"/>
      <c r="Z43" s="30">
        <v>4.244</v>
      </c>
      <c r="AB43" s="14">
        <f t="shared" si="0"/>
        <v>0</v>
      </c>
      <c r="AC43" s="15" t="str">
        <f>IF(AB43=100,"ОК"," ")</f>
        <v> </v>
      </c>
    </row>
    <row r="44" spans="2:30" ht="12.75" customHeight="1">
      <c r="B44" s="37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74" t="s">
        <v>47</v>
      </c>
      <c r="T44" s="74"/>
      <c r="U44" s="74"/>
      <c r="V44" s="74"/>
      <c r="W44" s="74"/>
      <c r="X44" s="74"/>
      <c r="Y44" s="75"/>
      <c r="Z44" s="41">
        <v>100.896</v>
      </c>
      <c r="AB44" s="5"/>
      <c r="AC44" s="6"/>
      <c r="AD44"/>
    </row>
    <row r="45" spans="3:25" ht="12.75"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36"/>
    </row>
    <row r="46" spans="3:25" ht="12.75"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27"/>
      <c r="R46" s="27"/>
      <c r="S46" s="27"/>
      <c r="T46" s="27"/>
      <c r="U46" s="27"/>
      <c r="V46" s="27"/>
      <c r="W46" s="27"/>
      <c r="X46" s="27"/>
      <c r="Y46" s="27"/>
    </row>
    <row r="47" spans="3:20" ht="12.75">
      <c r="C47" s="76" t="s">
        <v>48</v>
      </c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31"/>
      <c r="S47" s="77" t="s">
        <v>53</v>
      </c>
      <c r="T47" s="77"/>
    </row>
    <row r="48" spans="3:22" ht="12.75">
      <c r="C48" s="1" t="s">
        <v>40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39" t="s">
        <v>49</v>
      </c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77" t="s">
        <v>53</v>
      </c>
      <c r="T49" s="77"/>
    </row>
    <row r="50" spans="3:22" ht="12.75">
      <c r="C50" s="1" t="s">
        <v>41</v>
      </c>
      <c r="L50" s="2" t="s">
        <v>0</v>
      </c>
      <c r="N50" s="2" t="s">
        <v>1</v>
      </c>
      <c r="T50" s="2" t="s">
        <v>2</v>
      </c>
      <c r="U50" s="2"/>
      <c r="V50" s="2"/>
    </row>
    <row r="52" spans="3:26" ht="12.75"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</sheetData>
  <sheetProtection/>
  <mergeCells count="36">
    <mergeCell ref="Y9:Y12"/>
    <mergeCell ref="S44:Y44"/>
    <mergeCell ref="C47:Q47"/>
    <mergeCell ref="S47:T47"/>
    <mergeCell ref="S49:T49"/>
    <mergeCell ref="C45:X45"/>
    <mergeCell ref="U9:U12"/>
    <mergeCell ref="V9:V12"/>
    <mergeCell ref="X9:X12"/>
    <mergeCell ref="F10:F12"/>
    <mergeCell ref="B9:B12"/>
    <mergeCell ref="Q10:Q12"/>
    <mergeCell ref="J10:J12"/>
    <mergeCell ref="O9:T9"/>
    <mergeCell ref="I10:I12"/>
    <mergeCell ref="M10:M12"/>
    <mergeCell ref="S10:S12"/>
    <mergeCell ref="T10:T12"/>
    <mergeCell ref="G10:G12"/>
    <mergeCell ref="E10:E12"/>
    <mergeCell ref="K10:K12"/>
    <mergeCell ref="L10:L12"/>
    <mergeCell ref="P10:P12"/>
    <mergeCell ref="C9:N9"/>
    <mergeCell ref="H10:H12"/>
    <mergeCell ref="W9:W12"/>
    <mergeCell ref="Z9:Z12"/>
    <mergeCell ref="O10:O12"/>
    <mergeCell ref="R10:R12"/>
    <mergeCell ref="W2:Z2"/>
    <mergeCell ref="B7:Z7"/>
    <mergeCell ref="B8:Z8"/>
    <mergeCell ref="D10:D12"/>
    <mergeCell ref="C10:C12"/>
    <mergeCell ref="N10:N12"/>
    <mergeCell ref="C6:AB6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9" t="s">
        <v>4</v>
      </c>
      <c r="C1" s="19"/>
      <c r="D1" s="23"/>
      <c r="E1" s="23"/>
      <c r="F1" s="23"/>
    </row>
    <row r="2" spans="2:6" ht="12.75">
      <c r="B2" s="19" t="s">
        <v>5</v>
      </c>
      <c r="C2" s="19"/>
      <c r="D2" s="23"/>
      <c r="E2" s="23"/>
      <c r="F2" s="23"/>
    </row>
    <row r="3" spans="2:6" ht="12.75">
      <c r="B3" s="20"/>
      <c r="C3" s="20"/>
      <c r="D3" s="24"/>
      <c r="E3" s="24"/>
      <c r="F3" s="24"/>
    </row>
    <row r="4" spans="2:6" ht="51">
      <c r="B4" s="20" t="s">
        <v>6</v>
      </c>
      <c r="C4" s="20"/>
      <c r="D4" s="24"/>
      <c r="E4" s="24"/>
      <c r="F4" s="24"/>
    </row>
    <row r="5" spans="2:6" ht="12.75">
      <c r="B5" s="20"/>
      <c r="C5" s="20"/>
      <c r="D5" s="24"/>
      <c r="E5" s="24"/>
      <c r="F5" s="24"/>
    </row>
    <row r="6" spans="2:6" ht="25.5">
      <c r="B6" s="19" t="s">
        <v>7</v>
      </c>
      <c r="C6" s="19"/>
      <c r="D6" s="23"/>
      <c r="E6" s="23" t="s">
        <v>8</v>
      </c>
      <c r="F6" s="23" t="s">
        <v>9</v>
      </c>
    </row>
    <row r="7" spans="2:6" ht="13.5" thickBot="1">
      <c r="B7" s="20"/>
      <c r="C7" s="20"/>
      <c r="D7" s="24"/>
      <c r="E7" s="24"/>
      <c r="F7" s="24"/>
    </row>
    <row r="8" spans="2:6" ht="39" thickBot="1">
      <c r="B8" s="21" t="s">
        <v>10</v>
      </c>
      <c r="C8" s="22"/>
      <c r="D8" s="25"/>
      <c r="E8" s="25">
        <v>14</v>
      </c>
      <c r="F8" s="26" t="s">
        <v>11</v>
      </c>
    </row>
    <row r="9" spans="2:6" ht="12.75">
      <c r="B9" s="20"/>
      <c r="C9" s="20"/>
      <c r="D9" s="24"/>
      <c r="E9" s="24"/>
      <c r="F9" s="24"/>
    </row>
    <row r="10" spans="2:6" ht="12.75">
      <c r="B10" s="20"/>
      <c r="C10" s="20"/>
      <c r="D10" s="24"/>
      <c r="E10" s="24"/>
      <c r="F10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Шило Олег Евгениевич</cp:lastModifiedBy>
  <cp:lastPrinted>2016-06-02T13:26:33Z</cp:lastPrinted>
  <dcterms:created xsi:type="dcterms:W3CDTF">2010-01-29T08:37:16Z</dcterms:created>
  <dcterms:modified xsi:type="dcterms:W3CDTF">2016-09-01T14:18:14Z</dcterms:modified>
  <cp:category/>
  <cp:version/>
  <cp:contentType/>
  <cp:contentStatus/>
</cp:coreProperties>
</file>