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<sst xmlns="http://schemas.openxmlformats.org/spreadsheetml/2006/main" count="57" uniqueCount="53">
  <si>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</si>
  <si>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</si>
  <si>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</si>
  <si>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</si>
  <si>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</si>
  <si>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</si>
  <si>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</si>
  <si>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</si>
  <si>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</si>
  <si>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</si>
  <si>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</si>
  <si>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</si>
  <si>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</si>
  <si>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</si>
  <si>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</si>
  <si>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</si>
  <si>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</si>
  <si>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</si>
  <si>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</si>
  <si>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</si>
  <si>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</si>
  <si>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</si>
  <si>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</si>
  <si>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</si>
  <si>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</si>
  <si>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</si>
  <si>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</si>
  <si>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</si>
  <si>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</si>
  <si>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</si>
  <si>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</si>
  <si>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</si>
  <si>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</si>
  <si>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</si>
  <si>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</si>
  <si>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</si>
  <si>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</si>
  <si>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</si>
  <si>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</si>
  <si>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</si>
  <si>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</si>
  <si>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</si>
  <si>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</si>
  <si>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</si>
  <si>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</si>
  <si>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Куйбишево ( ГРС Савенці, ГРС Оржиця)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</si>
  <si>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</si>
  <si>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</si>
  <si>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</si>
  <si>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</si>
  <si>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</si>
  <si>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>з газопроводу ____" ПРОГРЕС ", "УРЕНГОЙ-ПОМАРИ-УЖГОРОД"  __________за період з ___</t>
    </r>
    <r>
      <rPr>
        <b/>
        <sz val="10"/>
        <rFont val="Arial"/>
        <family val="2"/>
      </rPr>
      <t xml:space="preserve">01.08.2016 року_______ по _______31.08.2016 року </t>
    </r>
    <r>
      <rPr>
        <sz val="10"/>
        <rFont val="Arial"/>
        <family val="2"/>
      </rPr>
      <t>_______________________</t>
    </r>
  </si>
  <si>
    <t xml:space="preserve"> 31.08.2016 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</si>
</sst>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1" fillId="0" borderId="16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95.079</v>
          </cell>
          <cell r="C132">
            <v>2.804</v>
          </cell>
          <cell r="D132">
            <v>0.926</v>
          </cell>
          <cell r="E132">
            <v>0.142</v>
          </cell>
          <cell r="F132">
            <v>0.148</v>
          </cell>
          <cell r="G132">
            <v>0.02</v>
          </cell>
          <cell r="H132">
            <v>0.027</v>
          </cell>
          <cell r="I132">
            <v>0.005</v>
          </cell>
          <cell r="J132">
            <v>0.006</v>
          </cell>
          <cell r="K132">
            <v>0.631</v>
          </cell>
          <cell r="L132">
            <v>0.206</v>
          </cell>
          <cell r="M132">
            <v>0.006</v>
          </cell>
        </row>
        <row r="136">
          <cell r="M136">
            <v>0.708</v>
          </cell>
        </row>
        <row r="137">
          <cell r="M137">
            <v>34.66</v>
          </cell>
          <cell r="N137">
            <v>8278</v>
          </cell>
        </row>
        <row r="138">
          <cell r="M138">
            <v>38.42</v>
          </cell>
          <cell r="N138">
            <v>9177</v>
          </cell>
        </row>
        <row r="140">
          <cell r="M140">
            <v>50.11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94.989</v>
          </cell>
          <cell r="C132">
            <v>2.86</v>
          </cell>
          <cell r="D132">
            <v>0.951</v>
          </cell>
          <cell r="E132">
            <v>0.147</v>
          </cell>
          <cell r="F132">
            <v>0.153</v>
          </cell>
          <cell r="G132">
            <v>0.021</v>
          </cell>
          <cell r="H132">
            <v>0.028</v>
          </cell>
          <cell r="I132">
            <v>0.007</v>
          </cell>
          <cell r="J132">
            <v>0.015</v>
          </cell>
          <cell r="K132">
            <v>0.622</v>
          </cell>
          <cell r="L132">
            <v>0.202</v>
          </cell>
          <cell r="M132">
            <v>0.005</v>
          </cell>
        </row>
        <row r="136">
          <cell r="M136">
            <v>0.709</v>
          </cell>
        </row>
        <row r="137">
          <cell r="M137">
            <v>34.7</v>
          </cell>
          <cell r="N137">
            <v>8287</v>
          </cell>
        </row>
        <row r="138">
          <cell r="M138">
            <v>38.46</v>
          </cell>
          <cell r="N138">
            <v>9186</v>
          </cell>
        </row>
        <row r="140">
          <cell r="M140">
            <v>50.14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95.309</v>
          </cell>
          <cell r="C132">
            <v>2.615</v>
          </cell>
          <cell r="D132">
            <v>0.88</v>
          </cell>
          <cell r="E132">
            <v>0.142</v>
          </cell>
          <cell r="F132">
            <v>0.146</v>
          </cell>
          <cell r="G132">
            <v>0.021</v>
          </cell>
          <cell r="H132">
            <v>0.029</v>
          </cell>
          <cell r="I132">
            <v>0.005</v>
          </cell>
          <cell r="J132">
            <v>0.017</v>
          </cell>
          <cell r="K132">
            <v>0.642</v>
          </cell>
          <cell r="L132">
            <v>0.189</v>
          </cell>
          <cell r="M132">
            <v>0.005</v>
          </cell>
        </row>
        <row r="136">
          <cell r="M136">
            <v>0.706</v>
          </cell>
        </row>
        <row r="137">
          <cell r="M137">
            <v>34.58</v>
          </cell>
          <cell r="N137">
            <v>8260</v>
          </cell>
        </row>
        <row r="138">
          <cell r="M138">
            <v>38.34</v>
          </cell>
          <cell r="N138">
            <v>9157</v>
          </cell>
        </row>
        <row r="140">
          <cell r="M140">
            <v>50.07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95.276</v>
          </cell>
          <cell r="C132">
            <v>2.694</v>
          </cell>
          <cell r="D132">
            <v>0.867</v>
          </cell>
          <cell r="E132">
            <v>0.134</v>
          </cell>
          <cell r="F132">
            <v>0.139</v>
          </cell>
          <cell r="G132">
            <v>0.02</v>
          </cell>
          <cell r="H132">
            <v>0.026</v>
          </cell>
          <cell r="I132">
            <v>0.005</v>
          </cell>
          <cell r="J132">
            <v>0.011</v>
          </cell>
          <cell r="K132">
            <v>0.63</v>
          </cell>
          <cell r="L132">
            <v>0.193</v>
          </cell>
          <cell r="M132">
            <v>0.005</v>
          </cell>
        </row>
        <row r="136">
          <cell r="M136">
            <v>0.706</v>
          </cell>
        </row>
        <row r="137">
          <cell r="M137">
            <v>34.57</v>
          </cell>
          <cell r="N137">
            <v>8258</v>
          </cell>
        </row>
        <row r="138">
          <cell r="M138">
            <v>38.33</v>
          </cell>
          <cell r="N138">
            <v>9155</v>
          </cell>
        </row>
        <row r="140">
          <cell r="M140">
            <v>50.07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94.613</v>
          </cell>
          <cell r="C132">
            <v>3.139</v>
          </cell>
          <cell r="D132">
            <v>1.004</v>
          </cell>
          <cell r="E132">
            <v>0.147</v>
          </cell>
          <cell r="F132">
            <v>0.157</v>
          </cell>
          <cell r="G132">
            <v>0.019</v>
          </cell>
          <cell r="H132">
            <v>0.027</v>
          </cell>
          <cell r="I132">
            <v>0.005</v>
          </cell>
          <cell r="J132">
            <v>0.013</v>
          </cell>
          <cell r="K132">
            <v>0.624</v>
          </cell>
          <cell r="L132">
            <v>0.247</v>
          </cell>
          <cell r="M132">
            <v>0.005</v>
          </cell>
        </row>
        <row r="136">
          <cell r="M136">
            <v>0.712</v>
          </cell>
        </row>
        <row r="137">
          <cell r="M137">
            <v>34.78</v>
          </cell>
          <cell r="N137">
            <v>8306</v>
          </cell>
        </row>
        <row r="138">
          <cell r="M138">
            <v>38.54</v>
          </cell>
          <cell r="N138">
            <v>9206</v>
          </cell>
        </row>
        <row r="140">
          <cell r="M140">
            <v>50.16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Z13" sqref="Z13: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1.00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9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0" t="s">
        <v>37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50" t="s">
        <v>45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"/>
      <c r="AB7" s="4"/>
    </row>
    <row r="8" spans="2:28" ht="18" customHeight="1">
      <c r="B8" s="52" t="s">
        <v>51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4"/>
      <c r="AB8" s="4"/>
    </row>
    <row r="9" spans="2:30" ht="32.25" customHeight="1">
      <c r="B9" s="71" t="s">
        <v>19</v>
      </c>
      <c r="C9" s="79" t="s">
        <v>38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67" t="s">
        <v>39</v>
      </c>
      <c r="P9" s="68"/>
      <c r="Q9" s="68"/>
      <c r="R9" s="69"/>
      <c r="S9" s="69"/>
      <c r="T9" s="70"/>
      <c r="U9" s="63" t="s">
        <v>35</v>
      </c>
      <c r="V9" s="66" t="s">
        <v>36</v>
      </c>
      <c r="W9" s="58" t="s">
        <v>32</v>
      </c>
      <c r="X9" s="58" t="s">
        <v>33</v>
      </c>
      <c r="Y9" s="58" t="s">
        <v>34</v>
      </c>
      <c r="Z9" s="59" t="s">
        <v>47</v>
      </c>
      <c r="AA9" s="4"/>
      <c r="AC9" s="7"/>
      <c r="AD9"/>
    </row>
    <row r="10" spans="2:30" ht="48.75" customHeight="1">
      <c r="B10" s="72"/>
      <c r="C10" s="54" t="s">
        <v>20</v>
      </c>
      <c r="D10" s="54" t="s">
        <v>21</v>
      </c>
      <c r="E10" s="54" t="s">
        <v>22</v>
      </c>
      <c r="F10" s="54" t="s">
        <v>23</v>
      </c>
      <c r="G10" s="54" t="s">
        <v>24</v>
      </c>
      <c r="H10" s="54" t="s">
        <v>25</v>
      </c>
      <c r="I10" s="54" t="s">
        <v>26</v>
      </c>
      <c r="J10" s="54" t="s">
        <v>27</v>
      </c>
      <c r="K10" s="54" t="s">
        <v>28</v>
      </c>
      <c r="L10" s="54" t="s">
        <v>29</v>
      </c>
      <c r="M10" s="55" t="s">
        <v>30</v>
      </c>
      <c r="N10" s="55" t="s">
        <v>31</v>
      </c>
      <c r="O10" s="55" t="s">
        <v>13</v>
      </c>
      <c r="P10" s="76" t="s">
        <v>14</v>
      </c>
      <c r="Q10" s="55" t="s">
        <v>16</v>
      </c>
      <c r="R10" s="55" t="s">
        <v>15</v>
      </c>
      <c r="S10" s="55" t="s">
        <v>17</v>
      </c>
      <c r="T10" s="55" t="s">
        <v>18</v>
      </c>
      <c r="U10" s="64"/>
      <c r="V10" s="56"/>
      <c r="W10" s="58"/>
      <c r="X10" s="58"/>
      <c r="Y10" s="58"/>
      <c r="Z10" s="59"/>
      <c r="AA10" s="4"/>
      <c r="AC10" s="7"/>
      <c r="AD10"/>
    </row>
    <row r="11" spans="2:30" ht="15.75" customHeight="1">
      <c r="B11" s="7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6"/>
      <c r="N11" s="56"/>
      <c r="O11" s="56"/>
      <c r="P11" s="77"/>
      <c r="Q11" s="74"/>
      <c r="R11" s="56"/>
      <c r="S11" s="56"/>
      <c r="T11" s="56"/>
      <c r="U11" s="64"/>
      <c r="V11" s="56"/>
      <c r="W11" s="58"/>
      <c r="X11" s="58"/>
      <c r="Y11" s="58"/>
      <c r="Z11" s="59"/>
      <c r="AA11" s="4"/>
      <c r="AC11" s="7"/>
      <c r="AD11"/>
    </row>
    <row r="12" spans="2:30" ht="21" customHeight="1">
      <c r="B12" s="7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7"/>
      <c r="N12" s="57"/>
      <c r="O12" s="57"/>
      <c r="P12" s="78"/>
      <c r="Q12" s="75"/>
      <c r="R12" s="57"/>
      <c r="S12" s="57"/>
      <c r="T12" s="57"/>
      <c r="U12" s="65"/>
      <c r="V12" s="57"/>
      <c r="W12" s="58"/>
      <c r="X12" s="58"/>
      <c r="Y12" s="58"/>
      <c r="Z12" s="59"/>
      <c r="AA12" s="4"/>
      <c r="AC12" s="7"/>
      <c r="AD12"/>
    </row>
    <row r="13" spans="2:29" s="13" customFormat="1" ht="12.75">
      <c r="B13" s="9">
        <v>1</v>
      </c>
      <c r="C13" s="40">
        <f>'[1]Лист1'!$B$132</f>
        <v>95.079</v>
      </c>
      <c r="D13" s="40">
        <f>'[1]Лист1'!$C$132</f>
        <v>2.804</v>
      </c>
      <c r="E13" s="40">
        <f>'[1]Лист1'!$D$132</f>
        <v>0.926</v>
      </c>
      <c r="F13" s="40">
        <f>'[1]Лист1'!$F$132</f>
        <v>0.148</v>
      </c>
      <c r="G13" s="40">
        <f>'[1]Лист1'!$E$132</f>
        <v>0.142</v>
      </c>
      <c r="H13" s="40">
        <f>'[1]Лист1'!$I$132</f>
        <v>0.005</v>
      </c>
      <c r="I13" s="40">
        <f>'[1]Лист1'!$H$132</f>
        <v>0.027</v>
      </c>
      <c r="J13" s="40">
        <f>'[1]Лист1'!$G$132</f>
        <v>0.02</v>
      </c>
      <c r="K13" s="40">
        <f>'[1]Лист1'!$J$132</f>
        <v>0.006</v>
      </c>
      <c r="L13" s="40">
        <f>'[1]Лист1'!$M$132</f>
        <v>0.006</v>
      </c>
      <c r="M13" s="40">
        <f>'[1]Лист1'!$K$132</f>
        <v>0.631</v>
      </c>
      <c r="N13" s="40">
        <f>'[1]Лист1'!$L$132</f>
        <v>0.206</v>
      </c>
      <c r="O13" s="40">
        <f>'[1]Лист1'!$M$136</f>
        <v>0.708</v>
      </c>
      <c r="P13" s="35">
        <f>'[1]Лист1'!$M$137</f>
        <v>34.66</v>
      </c>
      <c r="Q13" s="34">
        <f>'[1]Лист1'!$N$137</f>
        <v>8278</v>
      </c>
      <c r="R13" s="35">
        <f>'[1]Лист1'!$M$138</f>
        <v>38.42</v>
      </c>
      <c r="S13" s="11">
        <f>'[1]Лист1'!$N$138</f>
        <v>9177</v>
      </c>
      <c r="T13" s="35">
        <f>'[1]Лист1'!$M$140</f>
        <v>50.11</v>
      </c>
      <c r="U13" s="11">
        <v>-20.6</v>
      </c>
      <c r="V13" s="11">
        <v>-13.2</v>
      </c>
      <c r="W13" s="18"/>
      <c r="X13" s="11"/>
      <c r="Y13" s="11"/>
      <c r="Z13" s="11">
        <v>2.9219</v>
      </c>
      <c r="AB13" s="14">
        <f>SUM(C13:N13)</f>
        <v>99.99999999999999</v>
      </c>
      <c r="AC13" s="15" t="str">
        <f>IF(AB13=100,"ОК"," ")</f>
        <v>ОК</v>
      </c>
    </row>
    <row r="14" spans="2:29" s="13" customFormat="1" ht="12.75">
      <c r="B14" s="9">
        <v>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>
        <v>2.9692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5"/>
      <c r="Q15" s="34"/>
      <c r="R15" s="35"/>
      <c r="S15" s="11"/>
      <c r="T15" s="35"/>
      <c r="U15" s="11"/>
      <c r="V15" s="11"/>
      <c r="W15" s="18"/>
      <c r="X15" s="11">
        <v>0.4</v>
      </c>
      <c r="Y15" s="11">
        <v>0.2</v>
      </c>
      <c r="Z15" s="11">
        <v>3.4947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5"/>
      <c r="Q16" s="34"/>
      <c r="R16" s="35"/>
      <c r="S16" s="11"/>
      <c r="T16" s="35"/>
      <c r="U16" s="11"/>
      <c r="V16" s="10"/>
      <c r="W16" s="18"/>
      <c r="X16" s="11"/>
      <c r="Y16" s="11"/>
      <c r="Z16" s="11">
        <v>8.193299999999999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>
        <v>4.6373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>
        <v>3.4231</v>
      </c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>
        <v>3.1971999999999996</v>
      </c>
      <c r="AB19" s="14">
        <f t="shared" si="0"/>
        <v>0</v>
      </c>
      <c r="AC19" s="15"/>
    </row>
    <row r="20" spans="2:29" s="13" customFormat="1" ht="12.75">
      <c r="B20" s="9">
        <v>8</v>
      </c>
      <c r="C20" s="40">
        <f>'[2]Лист1'!$B$132</f>
        <v>94.989</v>
      </c>
      <c r="D20" s="40">
        <f>'[2]Лист1'!$C$132</f>
        <v>2.86</v>
      </c>
      <c r="E20" s="40">
        <f>'[2]Лист1'!$D$132</f>
        <v>0.951</v>
      </c>
      <c r="F20" s="40">
        <f>'[2]Лист1'!$F$132</f>
        <v>0.153</v>
      </c>
      <c r="G20" s="40">
        <f>'[2]Лист1'!$E$132</f>
        <v>0.147</v>
      </c>
      <c r="H20" s="40">
        <f>'[2]Лист1'!$I$132</f>
        <v>0.007</v>
      </c>
      <c r="I20" s="40">
        <f>'[2]Лист1'!$H$132</f>
        <v>0.028</v>
      </c>
      <c r="J20" s="40">
        <f>'[2]Лист1'!$G$132</f>
        <v>0.021</v>
      </c>
      <c r="K20" s="40">
        <f>'[2]Лист1'!$J$132</f>
        <v>0.015</v>
      </c>
      <c r="L20" s="40">
        <f>'[2]Лист1'!$M$132</f>
        <v>0.005</v>
      </c>
      <c r="M20" s="40">
        <f>'[2]Лист1'!$K$132</f>
        <v>0.622</v>
      </c>
      <c r="N20" s="40">
        <f>'[2]Лист1'!$L$132</f>
        <v>0.202</v>
      </c>
      <c r="O20" s="40">
        <f>'[2]Лист1'!$M$136</f>
        <v>0.709</v>
      </c>
      <c r="P20" s="35">
        <f>'[2]Лист1'!$M$137</f>
        <v>34.7</v>
      </c>
      <c r="Q20" s="34">
        <f>'[2]Лист1'!$N$137</f>
        <v>8287</v>
      </c>
      <c r="R20" s="35">
        <f>'[2]Лист1'!$M$138</f>
        <v>38.46</v>
      </c>
      <c r="S20" s="11">
        <f>'[2]Лист1'!$N$138</f>
        <v>9186</v>
      </c>
      <c r="T20" s="35">
        <f>'[2]Лист1'!$M$140</f>
        <v>50.14</v>
      </c>
      <c r="U20" s="11"/>
      <c r="V20" s="11"/>
      <c r="X20" s="11"/>
      <c r="Y20" s="11"/>
      <c r="Z20" s="11">
        <v>3.4828</v>
      </c>
      <c r="AB20" s="14">
        <f t="shared" si="0"/>
        <v>100.00000000000001</v>
      </c>
      <c r="AC20" s="15" t="str">
        <f>IF(AB20=100,"ОК"," ")</f>
        <v>ОК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>
        <v>2.9174</v>
      </c>
      <c r="AB21" s="14">
        <f t="shared" si="0"/>
        <v>0</v>
      </c>
      <c r="AC21" s="15"/>
    </row>
    <row r="22" spans="2:29" s="13" customFormat="1" ht="12.75">
      <c r="B22" s="9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5"/>
      <c r="Q22" s="34"/>
      <c r="R22" s="35"/>
      <c r="S22" s="11"/>
      <c r="T22" s="35"/>
      <c r="U22" s="10"/>
      <c r="V22" s="11"/>
      <c r="W22" s="28"/>
      <c r="X22" s="11"/>
      <c r="Y22" s="11"/>
      <c r="Z22" s="11">
        <v>3.0573</v>
      </c>
      <c r="AB22" s="14">
        <f t="shared" si="0"/>
        <v>0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11"/>
      <c r="V23" s="11"/>
      <c r="X23" s="11"/>
      <c r="Y23" s="11"/>
      <c r="Z23" s="11">
        <v>2.973</v>
      </c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>
        <v>3.342</v>
      </c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>
        <v>3.7298</v>
      </c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>
        <v>3.241</v>
      </c>
      <c r="AB26" s="14">
        <f t="shared" si="0"/>
        <v>0</v>
      </c>
      <c r="AC26" s="15"/>
    </row>
    <row r="27" spans="2:29" s="13" customFormat="1" ht="12.75">
      <c r="B27" s="9">
        <v>15</v>
      </c>
      <c r="C27" s="40">
        <f>'[3]Лист1'!$B$132</f>
        <v>95.309</v>
      </c>
      <c r="D27" s="40">
        <f>'[3]Лист1'!$C$132</f>
        <v>2.615</v>
      </c>
      <c r="E27" s="40">
        <f>'[3]Лист1'!$D$132</f>
        <v>0.88</v>
      </c>
      <c r="F27" s="40">
        <f>'[3]Лист1'!$F$132</f>
        <v>0.146</v>
      </c>
      <c r="G27" s="40">
        <f>'[3]Лист1'!$E$132</f>
        <v>0.142</v>
      </c>
      <c r="H27" s="40">
        <f>'[3]Лист1'!$I$132</f>
        <v>0.005</v>
      </c>
      <c r="I27" s="40">
        <f>'[3]Лист1'!$H$132</f>
        <v>0.029</v>
      </c>
      <c r="J27" s="40">
        <f>'[3]Лист1'!$G$132</f>
        <v>0.021</v>
      </c>
      <c r="K27" s="40">
        <f>'[3]Лист1'!$J$132</f>
        <v>0.017</v>
      </c>
      <c r="L27" s="40">
        <f>'[3]Лист1'!$M$132</f>
        <v>0.005</v>
      </c>
      <c r="M27" s="40">
        <f>'[3]Лист1'!$K$132</f>
        <v>0.642</v>
      </c>
      <c r="N27" s="40">
        <f>'[3]Лист1'!$L$132</f>
        <v>0.189</v>
      </c>
      <c r="O27" s="40">
        <f>'[3]Лист1'!$M$136</f>
        <v>0.706</v>
      </c>
      <c r="P27" s="35">
        <f>'[3]Лист1'!$M$137</f>
        <v>34.58</v>
      </c>
      <c r="Q27" s="34">
        <f>'[3]Лист1'!$N$137</f>
        <v>8260</v>
      </c>
      <c r="R27" s="35">
        <f>'[3]Лист1'!$M$138</f>
        <v>38.34</v>
      </c>
      <c r="S27" s="11">
        <f>'[3]Лист1'!$N$138</f>
        <v>9157</v>
      </c>
      <c r="T27" s="35">
        <f>'[3]Лист1'!$M$140</f>
        <v>50.07</v>
      </c>
      <c r="U27" s="11">
        <v>-20.3</v>
      </c>
      <c r="V27" s="11">
        <v>-11.7</v>
      </c>
      <c r="W27" s="28"/>
      <c r="X27" s="11"/>
      <c r="Y27" s="11"/>
      <c r="Z27" s="17">
        <v>3.3281</v>
      </c>
      <c r="AB27" s="14">
        <f t="shared" si="0"/>
        <v>99.99999999999996</v>
      </c>
      <c r="AC27" s="15" t="str">
        <f>IF(AB27=100,"ОК"," ")</f>
        <v>ОК</v>
      </c>
    </row>
    <row r="28" spans="2:29" s="13" customFormat="1" ht="12.75">
      <c r="B28" s="16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>
        <v>3.2497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>
        <v>3.3362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>
        <v>3.2469</v>
      </c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>
        <v>2.9979</v>
      </c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>
        <v>3.2927</v>
      </c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>
        <v>3.2632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>
        <f>'[4]Лист1'!$B$132</f>
        <v>95.276</v>
      </c>
      <c r="D34" s="40">
        <f>'[4]Лист1'!$C$132</f>
        <v>2.694</v>
      </c>
      <c r="E34" s="40">
        <f>'[4]Лист1'!$D$132</f>
        <v>0.867</v>
      </c>
      <c r="F34" s="40">
        <f>'[4]Лист1'!$F$132</f>
        <v>0.139</v>
      </c>
      <c r="G34" s="40">
        <f>'[4]Лист1'!$E$132</f>
        <v>0.134</v>
      </c>
      <c r="H34" s="40">
        <f>'[4]Лист1'!$I$132</f>
        <v>0.005</v>
      </c>
      <c r="I34" s="40">
        <f>'[4]Лист1'!$H$132</f>
        <v>0.026</v>
      </c>
      <c r="J34" s="40">
        <f>'[4]Лист1'!$G$132</f>
        <v>0.02</v>
      </c>
      <c r="K34" s="40">
        <f>'[4]Лист1'!$J$132</f>
        <v>0.011</v>
      </c>
      <c r="L34" s="40">
        <f>'[4]Лист1'!$M$132</f>
        <v>0.005</v>
      </c>
      <c r="M34" s="40">
        <f>'[4]Лист1'!$K$132</f>
        <v>0.63</v>
      </c>
      <c r="N34" s="40">
        <f>'[4]Лист1'!$L$132</f>
        <v>0.193</v>
      </c>
      <c r="O34" s="40">
        <f>'[4]Лист1'!$M$136</f>
        <v>0.706</v>
      </c>
      <c r="P34" s="35">
        <f>'[4]Лист1'!$M$137</f>
        <v>34.57</v>
      </c>
      <c r="Q34" s="34">
        <f>'[4]Лист1'!$N$137</f>
        <v>8258</v>
      </c>
      <c r="R34" s="35">
        <f>'[4]Лист1'!$M$138</f>
        <v>38.33</v>
      </c>
      <c r="S34" s="11">
        <f>'[4]Лист1'!$N$138</f>
        <v>9155</v>
      </c>
      <c r="T34" s="35">
        <f>'[4]Лист1'!$M$140</f>
        <v>50.07</v>
      </c>
      <c r="U34" s="11">
        <v>-20.3</v>
      </c>
      <c r="V34" s="11">
        <v>-11.6</v>
      </c>
      <c r="W34" s="18"/>
      <c r="X34" s="11"/>
      <c r="Y34" s="11"/>
      <c r="Z34" s="17">
        <v>3.2285</v>
      </c>
      <c r="AB34" s="14">
        <f t="shared" si="0"/>
        <v>99.99999999999997</v>
      </c>
      <c r="AC34" s="15" t="str">
        <f>IF(AB34=100,"ОК"," ")</f>
        <v>ОК</v>
      </c>
    </row>
    <row r="35" spans="2:29" s="13" customFormat="1" ht="12.75">
      <c r="B35" s="16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4"/>
      <c r="R35" s="35"/>
      <c r="S35" s="11"/>
      <c r="T35" s="35"/>
      <c r="U35" s="11"/>
      <c r="V35" s="10"/>
      <c r="W35" s="28"/>
      <c r="X35" s="11"/>
      <c r="Y35" s="11"/>
      <c r="Z35" s="17">
        <v>3.1678</v>
      </c>
      <c r="AB35" s="14">
        <f t="shared" si="0"/>
        <v>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10"/>
      <c r="S36" s="11"/>
      <c r="T36" s="35"/>
      <c r="U36" s="11"/>
      <c r="V36" s="11"/>
      <c r="W36" s="18"/>
      <c r="X36" s="11"/>
      <c r="Y36" s="11"/>
      <c r="Z36" s="11">
        <v>3.31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11"/>
      <c r="T37" s="35"/>
      <c r="U37" s="11"/>
      <c r="V37" s="11"/>
      <c r="W37" s="43" t="s">
        <v>46</v>
      </c>
      <c r="X37" s="11"/>
      <c r="Y37" s="11"/>
      <c r="Z37" s="11">
        <v>3.5132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>
        <v>4.6522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>
        <v>4.510800000000001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>
        <v>3.1641</v>
      </c>
      <c r="AB40" s="14">
        <f t="shared" si="0"/>
        <v>0</v>
      </c>
      <c r="AC40" s="15"/>
    </row>
    <row r="41" spans="2:29" s="13" customFormat="1" ht="12.75">
      <c r="B41" s="16">
        <v>29</v>
      </c>
      <c r="C41" s="40">
        <f>'[5]Лист1'!$B$132</f>
        <v>94.613</v>
      </c>
      <c r="D41" s="40">
        <f>'[5]Лист1'!$C$132</f>
        <v>3.139</v>
      </c>
      <c r="E41" s="40">
        <f>'[5]Лист1'!$D$132</f>
        <v>1.004</v>
      </c>
      <c r="F41" s="40">
        <f>'[5]Лист1'!$F$132</f>
        <v>0.157</v>
      </c>
      <c r="G41" s="40">
        <f>'[5]Лист1'!$E$132</f>
        <v>0.147</v>
      </c>
      <c r="H41" s="40">
        <f>'[5]Лист1'!$I$132</f>
        <v>0.005</v>
      </c>
      <c r="I41" s="40">
        <f>'[5]Лист1'!$H$132</f>
        <v>0.027</v>
      </c>
      <c r="J41" s="40">
        <f>'[5]Лист1'!$G$132</f>
        <v>0.019</v>
      </c>
      <c r="K41" s="40">
        <f>'[5]Лист1'!$J$132</f>
        <v>0.013</v>
      </c>
      <c r="L41" s="40">
        <f>'[5]Лист1'!$M$132</f>
        <v>0.005</v>
      </c>
      <c r="M41" s="40">
        <f>'[5]Лист1'!$K$132</f>
        <v>0.624</v>
      </c>
      <c r="N41" s="40">
        <f>'[5]Лист1'!$L$132</f>
        <v>0.247</v>
      </c>
      <c r="O41" s="40">
        <f>'[5]Лист1'!$M$136</f>
        <v>0.712</v>
      </c>
      <c r="P41" s="35">
        <f>'[5]Лист1'!$M$137</f>
        <v>34.78</v>
      </c>
      <c r="Q41" s="34">
        <f>'[5]Лист1'!$N$137</f>
        <v>8306</v>
      </c>
      <c r="R41" s="35">
        <f>'[5]Лист1'!$M$138</f>
        <v>38.54</v>
      </c>
      <c r="S41" s="11">
        <f>'[5]Лист1'!$N$138</f>
        <v>9206</v>
      </c>
      <c r="T41" s="35">
        <f>'[5]Лист1'!$M$140</f>
        <v>50.16</v>
      </c>
      <c r="U41" s="11">
        <v>-20.1</v>
      </c>
      <c r="V41" s="10">
        <v>-15</v>
      </c>
      <c r="W41" s="18"/>
      <c r="X41" s="12"/>
      <c r="Y41" s="12"/>
      <c r="Z41" s="17">
        <v>3.2029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5"/>
      <c r="Q42" s="34"/>
      <c r="R42" s="35"/>
      <c r="S42" s="11"/>
      <c r="T42" s="35"/>
      <c r="U42" s="11"/>
      <c r="V42" s="11"/>
      <c r="W42" s="11"/>
      <c r="X42" s="12"/>
      <c r="Y42" s="12"/>
      <c r="Z42" s="30">
        <v>3.6906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>
        <v>4.2139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38"/>
      <c r="Q44" s="38"/>
      <c r="R44" s="38"/>
      <c r="S44" s="44" t="s">
        <v>48</v>
      </c>
      <c r="T44" s="44"/>
      <c r="U44" s="44"/>
      <c r="V44" s="44"/>
      <c r="W44" s="44"/>
      <c r="X44" s="44"/>
      <c r="Y44" s="45"/>
      <c r="Z44" s="42">
        <v>110.94869999999997</v>
      </c>
      <c r="AB44" s="5"/>
      <c r="AC44" s="6"/>
      <c r="AD44"/>
    </row>
    <row r="45" spans="3:25" ht="12.75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6" t="s">
        <v>49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31"/>
      <c r="S47" s="47" t="s">
        <v>52</v>
      </c>
      <c r="T47" s="47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7" t="s">
        <v>52</v>
      </c>
      <c r="T49" s="47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Шило Олег Евгениевич</cp:lastModifiedBy>
  <cp:lastPrinted>2016-06-02T13:30:59Z</cp:lastPrinted>
  <dcterms:created xsi:type="dcterms:W3CDTF">2010-01-29T08:37:16Z</dcterms:created>
  <dcterms:modified xsi:type="dcterms:W3CDTF">2016-09-01T14:00:49Z</dcterms:modified>
  <cp:category/>
  <cp:version/>
  <cp:contentType/>
  <cp:contentStatus/>
</cp:coreProperties>
</file>