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255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<sst xmlns="http://schemas.openxmlformats.org/spreadsheetml/2006/main" count="58" uniqueCount="54">
  <si>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</si>
  <si>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</si>
  <si>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</si>
  <si>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</si>
  <si>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</si>
  <si>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</si>
  <si>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</si>
  <si>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</si>
  <si>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</si>
  <si>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</si>
  <si>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</si>
  <si>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</si>
  <si>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</si>
  <si>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</si>
  <si>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</si>
  <si>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</si>
  <si>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</si>
  <si>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</si>
  <si>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</si>
  <si>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</si>
  <si>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</si>
  <si>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</si>
  <si>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</si>
  <si>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</si>
  <si>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</si>
  <si>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</si>
  <si>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</si>
  <si>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</si>
  <si>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</si>
  <si>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</si>
  <si>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</si>
  <si>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</si>
  <si>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</si>
  <si>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</si>
  <si>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</si>
  <si>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</si>
  <si>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</si>
  <si>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</si>
  <si>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</si>
  <si>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</si>
  <si>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</si>
  <si>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</si>
  <si>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</si>
  <si>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</si>
  <si>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</si>
  <si>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"Кременчукгаз"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ГРС  Семенівка  </t>
    </r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</si>
  <si>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</si>
  <si>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</si>
  <si>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</si>
  <si>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Добова витрата газу,                                    тис. м³</t>
  </si>
  <si>
    <t>відсутн.</t>
  </si>
  <si>
    <t>&lt;0,2</t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</si>
  <si>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01.08.2016 року_______ по _______31.08.2016 року  </t>
    </r>
    <r>
      <rPr>
        <sz val="10"/>
        <rFont val="Arial"/>
        <family val="2"/>
      </rPr>
      <t>_______________________</t>
    </r>
  </si>
  <si>
    <t xml:space="preserve"> 31.08.2016  року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</si>
</sst>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#,##0.0"/>
    <numFmt numFmtId="189" formatCode="#,##0.000"/>
    <numFmt numFmtId="190" formatCode="#,##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9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4" fillId="0" borderId="18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6" fillId="0" borderId="21" xfId="0" applyFont="1" applyBorder="1" applyAlignment="1">
      <alignment textRotation="90" wrapText="1"/>
    </xf>
    <xf numFmtId="0" fontId="6" fillId="0" borderId="22" xfId="0" applyFont="1" applyBorder="1" applyAlignment="1">
      <alignment textRotation="90" wrapText="1"/>
    </xf>
    <xf numFmtId="0" fontId="0" fillId="0" borderId="23" xfId="0" applyBorder="1" applyAlignment="1">
      <alignment wrapText="1"/>
    </xf>
    <xf numFmtId="0" fontId="6" fillId="0" borderId="21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center" textRotation="90" wrapText="1"/>
    </xf>
    <xf numFmtId="185" fontId="17" fillId="0" borderId="16" xfId="0" applyNumberFormat="1" applyFont="1" applyBorder="1" applyAlignment="1">
      <alignment horizontal="center" vertical="center" wrapText="1"/>
    </xf>
    <xf numFmtId="185" fontId="17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0;&#1088;&#1077;&#1084;&#1077;&#1085;&#1095;&#1091;&#1082;&#1075;&#1072;&#107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0;&#1088;&#1077;&#1084;&#1077;&#1085;&#1095;&#1091;&#108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0;&#1088;&#1077;&#1084;&#1077;&#1085;&#1095;&#1091;&#108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0;&#1088;&#1077;&#1084;&#1077;&#1085;&#1095;&#1091;&#1082;&#1075;&#1072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1;&#1091;&#1073;&#1085;&#1080;&#1075;&#1072;&#107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0;&#1088;&#1077;&#1084;&#1077;&#1085;&#1095;&#1091;&#108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88.847</v>
          </cell>
          <cell r="C27">
            <v>5.1</v>
          </cell>
          <cell r="D27">
            <v>1.209</v>
          </cell>
          <cell r="E27">
            <v>0.204</v>
          </cell>
          <cell r="F27">
            <v>0.141</v>
          </cell>
          <cell r="G27">
            <v>0.044</v>
          </cell>
          <cell r="H27">
            <v>0.057</v>
          </cell>
          <cell r="I27">
            <v>0.005</v>
          </cell>
          <cell r="J27">
            <v>0.081</v>
          </cell>
          <cell r="K27">
            <v>1.185</v>
          </cell>
          <cell r="L27">
            <v>3.121</v>
          </cell>
          <cell r="M27">
            <v>0.006</v>
          </cell>
        </row>
        <row r="31">
          <cell r="M31">
            <v>0.766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34.41</v>
          </cell>
          <cell r="N291">
            <v>8219</v>
          </cell>
        </row>
        <row r="292">
          <cell r="M292">
            <v>38.12</v>
          </cell>
          <cell r="N292">
            <v>9103</v>
          </cell>
        </row>
        <row r="294">
          <cell r="M294">
            <v>47.82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34.42</v>
          </cell>
          <cell r="N291">
            <v>8222</v>
          </cell>
        </row>
        <row r="292">
          <cell r="M292">
            <v>38.13</v>
          </cell>
          <cell r="N292">
            <v>9106</v>
          </cell>
        </row>
        <row r="294">
          <cell r="M294">
            <v>47.82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88.931</v>
          </cell>
          <cell r="C27">
            <v>5.093</v>
          </cell>
          <cell r="D27">
            <v>1.199</v>
          </cell>
          <cell r="E27">
            <v>0.206</v>
          </cell>
          <cell r="F27">
            <v>0.141</v>
          </cell>
          <cell r="G27">
            <v>0.043</v>
          </cell>
          <cell r="H27">
            <v>0.058</v>
          </cell>
          <cell r="I27">
            <v>0.005</v>
          </cell>
          <cell r="J27">
            <v>0.087</v>
          </cell>
          <cell r="K27">
            <v>1.128</v>
          </cell>
          <cell r="L27">
            <v>3.104</v>
          </cell>
          <cell r="M27">
            <v>0.005</v>
          </cell>
        </row>
        <row r="31">
          <cell r="M31">
            <v>0.765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34.45</v>
          </cell>
          <cell r="N291">
            <v>8229</v>
          </cell>
        </row>
        <row r="292">
          <cell r="M292">
            <v>38.16</v>
          </cell>
          <cell r="N292">
            <v>9113</v>
          </cell>
        </row>
        <row r="294">
          <cell r="M294">
            <v>47.88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88.948</v>
          </cell>
          <cell r="C27">
            <v>5.099</v>
          </cell>
          <cell r="D27">
            <v>1.164</v>
          </cell>
          <cell r="E27">
            <v>0.194</v>
          </cell>
          <cell r="F27">
            <v>0.136</v>
          </cell>
          <cell r="G27">
            <v>0.038</v>
          </cell>
          <cell r="H27">
            <v>0.054</v>
          </cell>
          <cell r="I27">
            <v>0.006</v>
          </cell>
          <cell r="J27">
            <v>0.077</v>
          </cell>
          <cell r="K27">
            <v>1.131</v>
          </cell>
          <cell r="L27">
            <v>3.147</v>
          </cell>
          <cell r="M27">
            <v>0.006</v>
          </cell>
        </row>
        <row r="31">
          <cell r="M31">
            <v>0.765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34.39</v>
          </cell>
          <cell r="N291">
            <v>8213</v>
          </cell>
        </row>
        <row r="292">
          <cell r="M292">
            <v>38.09</v>
          </cell>
          <cell r="N292">
            <v>9096</v>
          </cell>
        </row>
        <row r="294">
          <cell r="M294">
            <v>47.8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89.024</v>
          </cell>
          <cell r="C27">
            <v>5.078</v>
          </cell>
          <cell r="D27">
            <v>1.196</v>
          </cell>
          <cell r="E27">
            <v>0.201</v>
          </cell>
          <cell r="F27">
            <v>0.14</v>
          </cell>
          <cell r="G27">
            <v>0.043</v>
          </cell>
          <cell r="H27">
            <v>0.056</v>
          </cell>
          <cell r="I27">
            <v>0.005</v>
          </cell>
          <cell r="J27">
            <v>0.075</v>
          </cell>
          <cell r="K27">
            <v>1.119</v>
          </cell>
          <cell r="L27">
            <v>3.057</v>
          </cell>
          <cell r="M27">
            <v>0.006</v>
          </cell>
        </row>
        <row r="31">
          <cell r="M31">
            <v>0.764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34.45</v>
          </cell>
          <cell r="N291">
            <v>8227</v>
          </cell>
        </row>
        <row r="292">
          <cell r="M292">
            <v>38.15</v>
          </cell>
          <cell r="N292">
            <v>9112</v>
          </cell>
        </row>
        <row r="294">
          <cell r="M294">
            <v>47.91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88.913</v>
          </cell>
          <cell r="C27">
            <v>5.105</v>
          </cell>
          <cell r="D27">
            <v>1.193</v>
          </cell>
          <cell r="E27">
            <v>0.202</v>
          </cell>
          <cell r="F27">
            <v>0.14</v>
          </cell>
          <cell r="G27">
            <v>0.041</v>
          </cell>
          <cell r="H27">
            <v>0.056</v>
          </cell>
          <cell r="I27">
            <v>0.006</v>
          </cell>
          <cell r="J27">
            <v>0.07</v>
          </cell>
          <cell r="K27">
            <v>1.092</v>
          </cell>
          <cell r="L27">
            <v>3.177</v>
          </cell>
          <cell r="M27">
            <v>0.005</v>
          </cell>
        </row>
        <row r="31">
          <cell r="M31">
            <v>0.765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zoomScale="90" zoomScaleNormal="90" zoomScaleSheetLayoutView="90" workbookViewId="0" topLeftCell="A10">
      <selection activeCell="Z13" sqref="Z13: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5"/>
      <c r="X2" s="76"/>
      <c r="Y2" s="76"/>
      <c r="Z2" s="76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7" t="s">
        <v>37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8"/>
    </row>
    <row r="7" spans="2:28" ht="33" customHeight="1">
      <c r="B7" s="77" t="s">
        <v>45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4"/>
      <c r="AB7" s="4"/>
    </row>
    <row r="8" spans="2:28" ht="18" customHeight="1">
      <c r="B8" s="79" t="s">
        <v>52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4"/>
      <c r="AB8" s="4"/>
    </row>
    <row r="9" spans="2:30" ht="32.25" customHeight="1">
      <c r="B9" s="54" t="s">
        <v>19</v>
      </c>
      <c r="C9" s="60" t="s">
        <v>38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43" t="s">
        <v>39</v>
      </c>
      <c r="P9" s="44"/>
      <c r="Q9" s="44"/>
      <c r="R9" s="45"/>
      <c r="S9" s="45"/>
      <c r="T9" s="46"/>
      <c r="U9" s="48" t="s">
        <v>35</v>
      </c>
      <c r="V9" s="51" t="s">
        <v>36</v>
      </c>
      <c r="W9" s="69" t="s">
        <v>32</v>
      </c>
      <c r="X9" s="69" t="s">
        <v>33</v>
      </c>
      <c r="Y9" s="69" t="s">
        <v>34</v>
      </c>
      <c r="Z9" s="70" t="s">
        <v>49</v>
      </c>
      <c r="AA9" s="4"/>
      <c r="AC9" s="7"/>
      <c r="AD9"/>
    </row>
    <row r="10" spans="2:30" ht="48.75" customHeight="1">
      <c r="B10" s="55"/>
      <c r="C10" s="63" t="s">
        <v>20</v>
      </c>
      <c r="D10" s="63" t="s">
        <v>21</v>
      </c>
      <c r="E10" s="63" t="s">
        <v>22</v>
      </c>
      <c r="F10" s="63" t="s">
        <v>23</v>
      </c>
      <c r="G10" s="63" t="s">
        <v>24</v>
      </c>
      <c r="H10" s="63" t="s">
        <v>25</v>
      </c>
      <c r="I10" s="63" t="s">
        <v>26</v>
      </c>
      <c r="J10" s="63" t="s">
        <v>27</v>
      </c>
      <c r="K10" s="63" t="s">
        <v>28</v>
      </c>
      <c r="L10" s="63" t="s">
        <v>29</v>
      </c>
      <c r="M10" s="57" t="s">
        <v>30</v>
      </c>
      <c r="N10" s="57" t="s">
        <v>31</v>
      </c>
      <c r="O10" s="57" t="s">
        <v>13</v>
      </c>
      <c r="P10" s="64" t="s">
        <v>14</v>
      </c>
      <c r="Q10" s="57" t="s">
        <v>16</v>
      </c>
      <c r="R10" s="57" t="s">
        <v>15</v>
      </c>
      <c r="S10" s="57" t="s">
        <v>17</v>
      </c>
      <c r="T10" s="57" t="s">
        <v>18</v>
      </c>
      <c r="U10" s="49"/>
      <c r="V10" s="52"/>
      <c r="W10" s="69"/>
      <c r="X10" s="69"/>
      <c r="Y10" s="69"/>
      <c r="Z10" s="70"/>
      <c r="AA10" s="4"/>
      <c r="AC10" s="7"/>
      <c r="AD10"/>
    </row>
    <row r="11" spans="2:30" ht="15.75" customHeight="1">
      <c r="B11" s="55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52"/>
      <c r="N11" s="52"/>
      <c r="O11" s="52"/>
      <c r="P11" s="65"/>
      <c r="Q11" s="58"/>
      <c r="R11" s="52"/>
      <c r="S11" s="52"/>
      <c r="T11" s="52"/>
      <c r="U11" s="49"/>
      <c r="V11" s="52"/>
      <c r="W11" s="69"/>
      <c r="X11" s="69"/>
      <c r="Y11" s="69"/>
      <c r="Z11" s="70"/>
      <c r="AA11" s="4"/>
      <c r="AC11" s="7"/>
      <c r="AD11"/>
    </row>
    <row r="12" spans="2:30" ht="21" customHeight="1">
      <c r="B12" s="56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53"/>
      <c r="N12" s="53"/>
      <c r="O12" s="53"/>
      <c r="P12" s="66"/>
      <c r="Q12" s="59"/>
      <c r="R12" s="53"/>
      <c r="S12" s="53"/>
      <c r="T12" s="53"/>
      <c r="U12" s="50"/>
      <c r="V12" s="53"/>
      <c r="W12" s="69"/>
      <c r="X12" s="69"/>
      <c r="Y12" s="69"/>
      <c r="Z12" s="70"/>
      <c r="AA12" s="4"/>
      <c r="AC12" s="7"/>
      <c r="AD12"/>
    </row>
    <row r="13" spans="2:29" s="13" customFormat="1" ht="12.75">
      <c r="B13" s="9">
        <v>1</v>
      </c>
      <c r="C13" s="40">
        <f>'[1]Лист1'!$B$27</f>
        <v>88.847</v>
      </c>
      <c r="D13" s="40">
        <f>'[1]Лист1'!$C$27</f>
        <v>5.1</v>
      </c>
      <c r="E13" s="40">
        <f>'[1]Лист1'!$D$27</f>
        <v>1.209</v>
      </c>
      <c r="F13" s="40">
        <f>'[1]Лист1'!$F$27</f>
        <v>0.141</v>
      </c>
      <c r="G13" s="40">
        <f>'[1]Лист1'!$E$27</f>
        <v>0.204</v>
      </c>
      <c r="H13" s="40">
        <f>'[1]Лист1'!$I$27</f>
        <v>0.005</v>
      </c>
      <c r="I13" s="40">
        <f>'[1]Лист1'!$H$27</f>
        <v>0.057</v>
      </c>
      <c r="J13" s="40">
        <f>'[1]Лист1'!$G$27</f>
        <v>0.044</v>
      </c>
      <c r="K13" s="40">
        <f>'[1]Лист1'!$J$27</f>
        <v>0.081</v>
      </c>
      <c r="L13" s="40">
        <f>'[1]Лист1'!$M$27</f>
        <v>0.006</v>
      </c>
      <c r="M13" s="40">
        <f>'[1]Лист1'!$K$27</f>
        <v>1.185</v>
      </c>
      <c r="N13" s="40">
        <f>'[1]Лист1'!$L$27</f>
        <v>3.121</v>
      </c>
      <c r="O13" s="40">
        <f>'[1]Лист1'!$M$31</f>
        <v>0.766</v>
      </c>
      <c r="P13" s="35">
        <f>'[2]Лист1'!$M$291</f>
        <v>34.42</v>
      </c>
      <c r="Q13" s="34">
        <f>'[2]Лист1'!$N$291</f>
        <v>8222</v>
      </c>
      <c r="R13" s="35">
        <f>'[2]Лист1'!$M$292</f>
        <v>38.13</v>
      </c>
      <c r="S13" s="11">
        <f>'[2]Лист1'!$N$292</f>
        <v>9106</v>
      </c>
      <c r="T13" s="35">
        <f>'[2]Лист1'!$M$294</f>
        <v>47.82</v>
      </c>
      <c r="U13" s="11">
        <v>-2.9</v>
      </c>
      <c r="V13" s="11">
        <v>-1.7</v>
      </c>
      <c r="W13" s="18"/>
      <c r="X13" s="11"/>
      <c r="Y13" s="11"/>
      <c r="Z13" s="11">
        <v>3.2458</v>
      </c>
      <c r="AB13" s="14">
        <f>SUM(C13:N13)</f>
        <v>99.99999999999999</v>
      </c>
      <c r="AC13" s="15" t="str">
        <f>IF(AB13=100,"ОК"," ")</f>
        <v>ОК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>
        <v>3.1772</v>
      </c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>
        <v>3.555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5"/>
      <c r="Q16" s="34"/>
      <c r="R16" s="35"/>
      <c r="S16" s="11"/>
      <c r="T16" s="35"/>
      <c r="U16" s="18"/>
      <c r="V16" s="18"/>
      <c r="W16" s="18"/>
      <c r="X16" s="11"/>
      <c r="Y16" s="11"/>
      <c r="Z16" s="11">
        <v>3.6283000000000003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>
        <v>3.4834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>
        <v>3.5184</v>
      </c>
      <c r="AB18" s="14">
        <f t="shared" si="0"/>
        <v>0</v>
      </c>
      <c r="AC18" s="15"/>
    </row>
    <row r="19" spans="2:29" s="13" customFormat="1" ht="12.75">
      <c r="B19" s="9">
        <v>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>
        <v>3.5943</v>
      </c>
      <c r="AB19" s="14">
        <f t="shared" si="0"/>
        <v>0</v>
      </c>
      <c r="AC19" s="15"/>
    </row>
    <row r="20" spans="2:29" s="13" customFormat="1" ht="12.75">
      <c r="B20" s="9">
        <v>8</v>
      </c>
      <c r="C20" s="40">
        <f>'[3]Лист1'!$B$27</f>
        <v>88.931</v>
      </c>
      <c r="D20" s="40">
        <f>'[3]Лист1'!$C$27</f>
        <v>5.093</v>
      </c>
      <c r="E20" s="40">
        <f>'[3]Лист1'!$D$27</f>
        <v>1.199</v>
      </c>
      <c r="F20" s="40">
        <f>'[3]Лист1'!$F$27</f>
        <v>0.141</v>
      </c>
      <c r="G20" s="40">
        <f>'[3]Лист1'!$E$27</f>
        <v>0.206</v>
      </c>
      <c r="H20" s="40">
        <f>'[3]Лист1'!$I$27</f>
        <v>0.005</v>
      </c>
      <c r="I20" s="40">
        <f>'[3]Лист1'!$H$27</f>
        <v>0.058</v>
      </c>
      <c r="J20" s="40">
        <f>'[3]Лист1'!$G$27</f>
        <v>0.043</v>
      </c>
      <c r="K20" s="40">
        <f>'[3]Лист1'!$J$27</f>
        <v>0.087</v>
      </c>
      <c r="L20" s="40">
        <f>'[3]Лист1'!$M$27</f>
        <v>0.005</v>
      </c>
      <c r="M20" s="40">
        <f>'[3]Лист1'!$K$27</f>
        <v>1.128</v>
      </c>
      <c r="N20" s="40">
        <f>'[3]Лист1'!$L$27</f>
        <v>3.104</v>
      </c>
      <c r="O20" s="40">
        <f>'[3]Лист1'!$M$31</f>
        <v>0.765</v>
      </c>
      <c r="P20" s="35">
        <f>'[4]Лист1'!$M$291</f>
        <v>34.45</v>
      </c>
      <c r="Q20" s="34">
        <f>'[4]Лист1'!$N$291</f>
        <v>8229</v>
      </c>
      <c r="R20" s="35">
        <f>'[4]Лист1'!$M$292</f>
        <v>38.16</v>
      </c>
      <c r="S20" s="11">
        <f>'[4]Лист1'!$N$292</f>
        <v>9113</v>
      </c>
      <c r="T20" s="35">
        <f>'[4]Лист1'!$M$294</f>
        <v>47.88</v>
      </c>
      <c r="U20" s="11">
        <v>-2.2</v>
      </c>
      <c r="V20" s="11">
        <v>-3.7</v>
      </c>
      <c r="W20" s="42" t="s">
        <v>50</v>
      </c>
      <c r="X20" s="11" t="s">
        <v>51</v>
      </c>
      <c r="Y20" s="10">
        <v>3</v>
      </c>
      <c r="Z20" s="11">
        <v>3.6552</v>
      </c>
      <c r="AB20" s="14">
        <f t="shared" si="0"/>
        <v>100.00000000000001</v>
      </c>
      <c r="AC20" s="15" t="str">
        <f>IF(AB20=100,"ОК"," ")</f>
        <v>ОК</v>
      </c>
    </row>
    <row r="21" spans="2:29" s="13" customFormat="1" ht="12.75">
      <c r="B21" s="9">
        <v>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>
        <v>3.3258</v>
      </c>
      <c r="AB21" s="14">
        <f t="shared" si="0"/>
        <v>0</v>
      </c>
      <c r="AC21" s="15"/>
    </row>
    <row r="22" spans="2:29" s="13" customFormat="1" ht="12.75">
      <c r="B22" s="9">
        <v>10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5"/>
      <c r="Q22" s="34"/>
      <c r="R22" s="35"/>
      <c r="S22" s="11"/>
      <c r="T22" s="35"/>
      <c r="U22" s="10"/>
      <c r="V22" s="11"/>
      <c r="W22" s="28"/>
      <c r="X22" s="11"/>
      <c r="Y22" s="11"/>
      <c r="Z22" s="11">
        <v>3.5302</v>
      </c>
      <c r="AB22" s="14">
        <f t="shared" si="0"/>
        <v>0</v>
      </c>
      <c r="AC22" s="15"/>
    </row>
    <row r="23" spans="2:29" s="13" customFormat="1" ht="12.75">
      <c r="B23" s="9">
        <v>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5"/>
      <c r="Q23" s="34"/>
      <c r="R23" s="35"/>
      <c r="S23" s="11"/>
      <c r="T23" s="35"/>
      <c r="U23" s="11"/>
      <c r="V23" s="11"/>
      <c r="W23" s="18"/>
      <c r="X23" s="11"/>
      <c r="Y23" s="10"/>
      <c r="Z23" s="11">
        <v>3.4844</v>
      </c>
      <c r="AB23" s="14">
        <f t="shared" si="0"/>
        <v>0</v>
      </c>
      <c r="AC23" s="15"/>
    </row>
    <row r="24" spans="2:29" s="13" customFormat="1" ht="12.75">
      <c r="B24" s="9">
        <v>12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>
        <v>3.7279</v>
      </c>
      <c r="AB24" s="14">
        <f t="shared" si="0"/>
        <v>0</v>
      </c>
      <c r="AC24" s="15"/>
    </row>
    <row r="25" spans="2:29" s="13" customFormat="1" ht="12.75">
      <c r="B25" s="9">
        <v>13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>
        <v>4.296</v>
      </c>
      <c r="AB25" s="14">
        <f t="shared" si="0"/>
        <v>0</v>
      </c>
      <c r="AC25" s="15"/>
    </row>
    <row r="26" spans="2:29" s="13" customFormat="1" ht="12.75">
      <c r="B26" s="9">
        <v>14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>
        <v>3.9093</v>
      </c>
      <c r="AB26" s="14">
        <f t="shared" si="0"/>
        <v>0</v>
      </c>
      <c r="AC26" s="15"/>
    </row>
    <row r="27" spans="2:29" s="13" customFormat="1" ht="12.75">
      <c r="B27" s="9">
        <v>15</v>
      </c>
      <c r="C27" s="40">
        <f>'[5]Лист1'!$B$27</f>
        <v>88.948</v>
      </c>
      <c r="D27" s="40">
        <f>'[5]Лист1'!$C$27</f>
        <v>5.099</v>
      </c>
      <c r="E27" s="40">
        <f>'[5]Лист1'!$D$27</f>
        <v>1.164</v>
      </c>
      <c r="F27" s="40">
        <f>'[5]Лист1'!$F$27</f>
        <v>0.136</v>
      </c>
      <c r="G27" s="40">
        <f>'[5]Лист1'!$E$27</f>
        <v>0.194</v>
      </c>
      <c r="H27" s="40">
        <f>'[5]Лист1'!$I$27</f>
        <v>0.006</v>
      </c>
      <c r="I27" s="40">
        <f>'[5]Лист1'!$H$27</f>
        <v>0.054</v>
      </c>
      <c r="J27" s="40">
        <f>'[5]Лист1'!$G$27</f>
        <v>0.038</v>
      </c>
      <c r="K27" s="40">
        <f>'[5]Лист1'!$J$27</f>
        <v>0.077</v>
      </c>
      <c r="L27" s="40">
        <f>'[5]Лист1'!$M$27</f>
        <v>0.006</v>
      </c>
      <c r="M27" s="40">
        <f>'[5]Лист1'!$K$27</f>
        <v>1.131</v>
      </c>
      <c r="N27" s="40">
        <f>'[5]Лист1'!$L$27</f>
        <v>3.147</v>
      </c>
      <c r="O27" s="40">
        <f>'[5]Лист1'!$M$31</f>
        <v>0.765</v>
      </c>
      <c r="P27" s="35">
        <f>'[6]Лист1'!$M$291</f>
        <v>34.39</v>
      </c>
      <c r="Q27" s="34">
        <f>'[6]Лист1'!$N$291</f>
        <v>8213</v>
      </c>
      <c r="R27" s="35">
        <f>'[6]Лист1'!$M$292</f>
        <v>38.09</v>
      </c>
      <c r="S27" s="11">
        <f>'[6]Лист1'!$N$292</f>
        <v>9096</v>
      </c>
      <c r="T27" s="35">
        <f>'[6]Лист1'!$M$294</f>
        <v>47.8</v>
      </c>
      <c r="U27" s="11">
        <v>-4.6</v>
      </c>
      <c r="V27" s="11">
        <v>-2.9</v>
      </c>
      <c r="W27" s="28"/>
      <c r="X27" s="11"/>
      <c r="Y27" s="11"/>
      <c r="Z27" s="17">
        <v>3.9185</v>
      </c>
      <c r="AB27" s="14">
        <f t="shared" si="0"/>
        <v>100</v>
      </c>
      <c r="AC27" s="15" t="str">
        <f>IF(AB27=100,"ОК"," ")</f>
        <v>ОК</v>
      </c>
    </row>
    <row r="28" spans="2:29" s="13" customFormat="1" ht="12.75">
      <c r="B28" s="16">
        <v>16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5"/>
      <c r="Q28" s="34"/>
      <c r="R28" s="35"/>
      <c r="S28" s="11"/>
      <c r="T28" s="35"/>
      <c r="U28" s="11"/>
      <c r="V28" s="11"/>
      <c r="W28" s="12"/>
      <c r="X28" s="11"/>
      <c r="Y28" s="11"/>
      <c r="Z28" s="17">
        <v>3.8102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>
        <v>3.9103000000000003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5"/>
      <c r="Q30" s="34"/>
      <c r="R30" s="35"/>
      <c r="S30" s="11"/>
      <c r="T30" s="35"/>
      <c r="U30" s="11"/>
      <c r="V30" s="11"/>
      <c r="W30" s="12"/>
      <c r="X30" s="11"/>
      <c r="Y30" s="11"/>
      <c r="Z30" s="17">
        <v>3.7995</v>
      </c>
      <c r="AB30" s="14">
        <f t="shared" si="0"/>
        <v>0</v>
      </c>
      <c r="AC30" s="15"/>
    </row>
    <row r="31" spans="2:29" s="13" customFormat="1" ht="12.75">
      <c r="B31" s="16">
        <v>19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>
        <v>3.2775</v>
      </c>
      <c r="AB31" s="14">
        <f t="shared" si="0"/>
        <v>0</v>
      </c>
      <c r="AC31" s="15"/>
    </row>
    <row r="32" spans="2:29" s="13" customFormat="1" ht="12.75">
      <c r="B32" s="16">
        <v>20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>
        <v>3.7601999999999998</v>
      </c>
      <c r="AB32" s="14">
        <f t="shared" si="0"/>
        <v>0</v>
      </c>
      <c r="AC32" s="15"/>
    </row>
    <row r="33" spans="2:29" s="13" customFormat="1" ht="12.75">
      <c r="B33" s="16">
        <v>21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>
        <v>3.774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0">
        <f>'[7]Лист1'!$B$27</f>
        <v>89.024</v>
      </c>
      <c r="D34" s="40">
        <f>'[7]Лист1'!$C$27</f>
        <v>5.078</v>
      </c>
      <c r="E34" s="40">
        <f>'[7]Лист1'!$D$27</f>
        <v>1.196</v>
      </c>
      <c r="F34" s="40">
        <f>'[7]Лист1'!$F$27</f>
        <v>0.14</v>
      </c>
      <c r="G34" s="40">
        <f>'[7]Лист1'!$E$27</f>
        <v>0.201</v>
      </c>
      <c r="H34" s="40">
        <f>'[7]Лист1'!$I$27</f>
        <v>0.005</v>
      </c>
      <c r="I34" s="40">
        <f>'[7]Лист1'!$H$27</f>
        <v>0.056</v>
      </c>
      <c r="J34" s="40">
        <f>'[7]Лист1'!$G$27</f>
        <v>0.043</v>
      </c>
      <c r="K34" s="40">
        <f>'[7]Лист1'!$J$27</f>
        <v>0.075</v>
      </c>
      <c r="L34" s="40">
        <f>'[7]Лист1'!$M$27</f>
        <v>0.006</v>
      </c>
      <c r="M34" s="40">
        <f>'[7]Лист1'!$K$27</f>
        <v>1.119</v>
      </c>
      <c r="N34" s="40">
        <f>'[7]Лист1'!$L$27</f>
        <v>3.057</v>
      </c>
      <c r="O34" s="40">
        <f>'[7]Лист1'!$M$31</f>
        <v>0.764</v>
      </c>
      <c r="P34" s="35">
        <f>'[8]Лист1'!$M$291</f>
        <v>34.45</v>
      </c>
      <c r="Q34" s="34">
        <f>'[8]Лист1'!$N$291</f>
        <v>8227</v>
      </c>
      <c r="R34" s="35">
        <f>'[8]Лист1'!$M$292</f>
        <v>38.15</v>
      </c>
      <c r="S34" s="11">
        <f>'[8]Лист1'!$N$292</f>
        <v>9112</v>
      </c>
      <c r="T34" s="35">
        <f>'[8]Лист1'!$M$294</f>
        <v>47.91</v>
      </c>
      <c r="U34" s="11">
        <v>-9.8</v>
      </c>
      <c r="V34" s="11">
        <v>-8.3</v>
      </c>
      <c r="W34" s="18"/>
      <c r="X34" s="11"/>
      <c r="Y34" s="11"/>
      <c r="Z34" s="17">
        <v>3.652</v>
      </c>
      <c r="AB34" s="14">
        <f t="shared" si="0"/>
        <v>100</v>
      </c>
      <c r="AC34" s="15" t="str">
        <f>IF(AB34=100,"ОК"," ")</f>
        <v>ОК</v>
      </c>
    </row>
    <row r="35" spans="2:29" s="13" customFormat="1" ht="12.75">
      <c r="B35" s="16">
        <v>23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5"/>
      <c r="Q35" s="34"/>
      <c r="R35" s="35"/>
      <c r="S35" s="11"/>
      <c r="T35" s="35"/>
      <c r="U35" s="11"/>
      <c r="V35" s="11"/>
      <c r="W35" s="28"/>
      <c r="X35" s="11"/>
      <c r="Y35" s="11"/>
      <c r="Z35" s="17">
        <v>3.4246</v>
      </c>
      <c r="AB35" s="14">
        <f t="shared" si="0"/>
        <v>0</v>
      </c>
      <c r="AC35" s="15"/>
    </row>
    <row r="36" spans="2:29" s="13" customFormat="1" ht="12.75">
      <c r="B36" s="16">
        <v>24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>
        <v>3.7752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5"/>
      <c r="Q37" s="34"/>
      <c r="R37" s="35"/>
      <c r="S37" s="11"/>
      <c r="T37" s="35"/>
      <c r="U37" s="11"/>
      <c r="V37" s="11"/>
      <c r="W37" s="28"/>
      <c r="X37" s="11"/>
      <c r="Y37" s="11"/>
      <c r="Z37" s="11">
        <v>3.9043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5"/>
      <c r="Q38" s="17"/>
      <c r="R38" s="10"/>
      <c r="S38" s="11"/>
      <c r="T38" s="35"/>
      <c r="U38" s="11"/>
      <c r="V38" s="11"/>
      <c r="W38" s="28"/>
      <c r="X38" s="11"/>
      <c r="Y38" s="10"/>
      <c r="Z38" s="17">
        <v>3.9202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>
        <v>4.0029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>
        <v>3.5911999999999997</v>
      </c>
      <c r="AB40" s="14">
        <f t="shared" si="0"/>
        <v>0</v>
      </c>
      <c r="AC40" s="15"/>
    </row>
    <row r="41" spans="2:29" s="13" customFormat="1" ht="12.75">
      <c r="B41" s="16">
        <v>29</v>
      </c>
      <c r="C41" s="40">
        <f>'[9]Лист1'!$B$27</f>
        <v>88.913</v>
      </c>
      <c r="D41" s="40">
        <f>'[9]Лист1'!$C$27</f>
        <v>5.105</v>
      </c>
      <c r="E41" s="40">
        <f>'[9]Лист1'!$D$27</f>
        <v>1.193</v>
      </c>
      <c r="F41" s="40">
        <f>'[9]Лист1'!$F$27</f>
        <v>0.14</v>
      </c>
      <c r="G41" s="40">
        <f>'[9]Лист1'!$E$27</f>
        <v>0.202</v>
      </c>
      <c r="H41" s="40">
        <f>'[9]Лист1'!$I$27</f>
        <v>0.006</v>
      </c>
      <c r="I41" s="40">
        <f>'[9]Лист1'!$H$27</f>
        <v>0.056</v>
      </c>
      <c r="J41" s="40">
        <f>'[9]Лист1'!$G$27</f>
        <v>0.041</v>
      </c>
      <c r="K41" s="40">
        <f>'[9]Лист1'!$J$27</f>
        <v>0.07</v>
      </c>
      <c r="L41" s="40">
        <f>'[9]Лист1'!$M$27</f>
        <v>0.005</v>
      </c>
      <c r="M41" s="40">
        <f>'[9]Лист1'!$K$27</f>
        <v>1.092</v>
      </c>
      <c r="N41" s="40">
        <f>'[9]Лист1'!$L$27</f>
        <v>3.177</v>
      </c>
      <c r="O41" s="40">
        <f>'[9]Лист1'!$M$31</f>
        <v>0.765</v>
      </c>
      <c r="P41" s="35">
        <f>'[10]Лист1'!$M$291</f>
        <v>34.41</v>
      </c>
      <c r="Q41" s="34">
        <f>'[10]Лист1'!$N$291</f>
        <v>8219</v>
      </c>
      <c r="R41" s="35">
        <f>'[10]Лист1'!$M$292</f>
        <v>38.12</v>
      </c>
      <c r="S41" s="11">
        <f>'[10]Лист1'!$N$292</f>
        <v>9103</v>
      </c>
      <c r="T41" s="35">
        <f>'[10]Лист1'!$M$294</f>
        <v>47.82</v>
      </c>
      <c r="U41" s="11">
        <v>-7.1</v>
      </c>
      <c r="V41" s="11">
        <v>-5.3</v>
      </c>
      <c r="W41" s="18"/>
      <c r="X41" s="12"/>
      <c r="Y41" s="12"/>
      <c r="Z41" s="17">
        <v>3.4962</v>
      </c>
      <c r="AB41" s="14">
        <f t="shared" si="0"/>
        <v>99.99999999999999</v>
      </c>
      <c r="AC41" s="15"/>
    </row>
    <row r="42" spans="2:29" s="13" customFormat="1" ht="12.75">
      <c r="B42" s="16">
        <v>30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5"/>
      <c r="Q42" s="34"/>
      <c r="R42" s="35"/>
      <c r="S42" s="11"/>
      <c r="T42" s="35"/>
      <c r="U42" s="11"/>
      <c r="V42" s="11"/>
      <c r="W42" s="28"/>
      <c r="X42" s="12"/>
      <c r="Y42" s="12"/>
      <c r="Z42" s="30">
        <v>3.4568000000000003</v>
      </c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>
        <v>4.0367</v>
      </c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71" t="s">
        <v>46</v>
      </c>
      <c r="T44" s="71"/>
      <c r="U44" s="71"/>
      <c r="V44" s="71"/>
      <c r="W44" s="71"/>
      <c r="X44" s="71"/>
      <c r="Y44" s="72"/>
      <c r="Z44" s="41">
        <v>113.6415</v>
      </c>
      <c r="AB44" s="5"/>
      <c r="AC44" s="6"/>
      <c r="AD44"/>
    </row>
    <row r="45" spans="3:25" ht="12.7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73" t="s">
        <v>47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31"/>
      <c r="S47" s="74" t="s">
        <v>53</v>
      </c>
      <c r="T47" s="74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48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74" t="s">
        <v>53</v>
      </c>
      <c r="T49" s="74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S44:Y44"/>
    <mergeCell ref="C47:Q47"/>
    <mergeCell ref="S47:T47"/>
    <mergeCell ref="S49:T49"/>
    <mergeCell ref="Y9:Y12"/>
    <mergeCell ref="W2:Z2"/>
    <mergeCell ref="B7:Z7"/>
    <mergeCell ref="B8:Z8"/>
    <mergeCell ref="D10:D12"/>
    <mergeCell ref="C10:C12"/>
    <mergeCell ref="C6:AB6"/>
    <mergeCell ref="X9:X12"/>
    <mergeCell ref="E10:E12"/>
    <mergeCell ref="F10:F12"/>
    <mergeCell ref="K10:K12"/>
    <mergeCell ref="W9:W12"/>
    <mergeCell ref="Z9:Z12"/>
    <mergeCell ref="O10:O12"/>
    <mergeCell ref="R10:R12"/>
    <mergeCell ref="L10:L12"/>
    <mergeCell ref="P10:P12"/>
    <mergeCell ref="G10:G12"/>
    <mergeCell ref="I10:I12"/>
    <mergeCell ref="M10:M12"/>
    <mergeCell ref="J10:J12"/>
    <mergeCell ref="N10:N12"/>
    <mergeCell ref="O9:T9"/>
    <mergeCell ref="C45:X45"/>
    <mergeCell ref="U9:U12"/>
    <mergeCell ref="V9:V12"/>
    <mergeCell ref="B9:B12"/>
    <mergeCell ref="Q10:Q12"/>
    <mergeCell ref="S10:S12"/>
    <mergeCell ref="T10:T12"/>
    <mergeCell ref="C9:N9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Шило Олег Евгениевич</cp:lastModifiedBy>
  <cp:lastPrinted>2016-06-02T13:25:27Z</cp:lastPrinted>
  <dcterms:created xsi:type="dcterms:W3CDTF">2010-01-29T08:37:16Z</dcterms:created>
  <dcterms:modified xsi:type="dcterms:W3CDTF">2016-09-01T13:51:35Z</dcterms:modified>
  <cp:category/>
  <cp:version/>
  <cp:contentType/>
  <cp:contentStatus/>
</cp:coreProperties>
</file>