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'Додаток'!$A$1:$I$53</definedName>
    <definedName name="_xlnm.Print_Area" localSheetId="0">'Паспорт'!$A$1:$Y$55</definedName>
  </definedNames>
  <calcPr calcMode="manual" fullCalcOnLoad="1"/>
</workbook>
</file>

<file path=xl/sharedStrings.xml><?xml version="1.0" encoding="utf-8"?>
<sst xmlns="http://schemas.openxmlformats.org/spreadsheetml/2006/main" count="333" uniqueCount="122">
  <si>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</si>
  <si>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</si>
  <si>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</si>
  <si>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</si>
  <si>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</si>
  <si>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</si>
  <si>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</si>
  <si>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</si>
  <si>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</si>
  <si>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</si>
  <si>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</si>
  <si>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</si>
  <si>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</si>
  <si>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</si>
  <si>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</si>
  <si>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</si>
  <si>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</si>
  <si>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</si>
  <si>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</si>
  <si>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</si>
  <si>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</si>
  <si>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</si>
  <si>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</si>
  <si>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</si>
  <si>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</si>
  <si>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</si>
  <si>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</si>
  <si>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</si>
  <si>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</si>
  <si>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</si>
  <si>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</si>
  <si>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</si>
  <si>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</si>
  <si>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</si>
  <si>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</si>
  <si>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</si>
  <si>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</si>
  <si>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</si>
  <si>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</si>
  <si>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</si>
  <si>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</si>
  <si>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</si>
  <si>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</si>
  <si>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</si>
  <si>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</si>
  <si>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</si>
  <si>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</si>
  <si>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 xml:space="preserve">Начальник     Запорізького    ЛВУМГ                </t>
  </si>
  <si>
    <t>Дереновський О.Б.</t>
  </si>
  <si>
    <t xml:space="preserve">переданого Запорізьким ЛВУМГ та прийнятого ПАТ "Запоріжгаз" </t>
  </si>
  <si>
    <r>
      <t xml:space="preserve">по </t>
    </r>
    <r>
      <rPr>
        <b/>
        <sz val="10"/>
        <rFont val="Arial Cyr"/>
        <family val="0"/>
      </rPr>
      <t>ГРС-1 м.Запоріжжя</t>
    </r>
    <r>
      <rPr>
        <sz val="10"/>
        <rFont val="Arial Cyr"/>
        <family val="0"/>
      </rPr>
      <t>, ГРС-с.Тернівка Вільнянського р-ну, ГРС-с.Сергіївка</t>
    </r>
  </si>
  <si>
    <t xml:space="preserve">  прізвище</t>
  </si>
  <si>
    <t>Учуєв Г.М.</t>
  </si>
  <si>
    <r>
      <t xml:space="preserve">      </t>
    </r>
    <r>
      <rPr>
        <sz val="11"/>
        <rFont val="Arial"/>
        <family val="2"/>
      </rPr>
      <t xml:space="preserve">    переданого Запорізьким ЛВУМГ та прийнятого ПАТ "Запоріжгаз" по </t>
    </r>
    <r>
      <rPr>
        <b/>
        <sz val="11"/>
        <rFont val="Arial"/>
        <family val="2"/>
      </rPr>
      <t>ГРС-1 м.Запоріжжя</t>
    </r>
    <r>
      <rPr>
        <sz val="11"/>
        <rFont val="Arial"/>
        <family val="2"/>
      </rPr>
      <t>, ГРС-с.Тернівка Вільнянського р-ну, ГРС-с.Сергіївка</t>
    </r>
  </si>
  <si>
    <t>ГРС-1м.Запоріжжя</t>
  </si>
  <si>
    <t>ГРС-с.Тернівка Вільнянського р-ну</t>
  </si>
  <si>
    <t>ГРС-с.Сергіївка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</si>
  <si>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</si>
  <si>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</si>
  <si>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</si>
  <si>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</si>
  <si>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</si>
  <si>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</si>
  <si>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</si>
  <si>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AB</t>
  </si>
  <si>
    <t>A</t>
  </si>
  <si>
    <t>Теплота згоряння нижча, (за поточну добу та середньозважене значення за місяць) МДж/м3</t>
  </si>
  <si>
    <t>Данные по объекту Быт-1 (осн.) за 5/16.</t>
  </si>
  <si>
    <t>Данные по объекту Быт-2 (осн.) за 5/16.</t>
  </si>
  <si>
    <t>Данные по объекту Запорожсталь (осн.) за 5/16.</t>
  </si>
  <si>
    <t>Данные по объекту Турбодет (осн.) за 5/16.</t>
  </si>
  <si>
    <t>Данные по объекту ПерПерепад (осн.) за 5/16.</t>
  </si>
  <si>
    <t>Данные по объекту Чапаевский (осн.) за 5/16.</t>
  </si>
  <si>
    <t>Данные по объекту Терновка (осн.) за 5/16.</t>
  </si>
  <si>
    <t>37,798*</t>
  </si>
  <si>
    <t>2,82*</t>
  </si>
  <si>
    <t>11,23*</t>
  </si>
  <si>
    <t>18,890*</t>
  </si>
  <si>
    <t>2,50*</t>
  </si>
  <si>
    <t>16,64*</t>
  </si>
  <si>
    <t>623,367*</t>
  </si>
  <si>
    <t>2,79*</t>
  </si>
  <si>
    <t>17,02*</t>
  </si>
  <si>
    <t>1,05*</t>
  </si>
  <si>
    <t>39,24*</t>
  </si>
  <si>
    <t>22,45*</t>
  </si>
  <si>
    <t>39,26*</t>
  </si>
  <si>
    <t>23,18*</t>
  </si>
  <si>
    <t>487,244*</t>
  </si>
  <si>
    <t>6,59*</t>
  </si>
  <si>
    <t>-1,59*</t>
  </si>
  <si>
    <t>0,000*</t>
  </si>
  <si>
    <t xml:space="preserve"> BC</t>
  </si>
  <si>
    <t>198,439*</t>
  </si>
  <si>
    <t>6,58*</t>
  </si>
  <si>
    <t>0,80*</t>
  </si>
  <si>
    <t>Итого</t>
  </si>
  <si>
    <t>0,00*</t>
  </si>
  <si>
    <t>1,06*</t>
  </si>
  <si>
    <t>2608933,61*</t>
  </si>
  <si>
    <t>40,76*</t>
  </si>
  <si>
    <t>15,85*</t>
  </si>
  <si>
    <t>4337090,81*</t>
  </si>
  <si>
    <t>40,75*</t>
  </si>
  <si>
    <t>18,25*</t>
  </si>
  <si>
    <t>15665143,06*</t>
  </si>
  <si>
    <t>462,901*</t>
  </si>
  <si>
    <t>5,49*</t>
  </si>
  <si>
    <t>8731158,66*</t>
  </si>
  <si>
    <t>188,085*</t>
  </si>
  <si>
    <t>6,25*</t>
  </si>
  <si>
    <t>5,57*</t>
  </si>
  <si>
    <t>173102,76*</t>
  </si>
  <si>
    <t>402,765*</t>
  </si>
  <si>
    <t>14,04*</t>
  </si>
  <si>
    <t>10016,30*</t>
  </si>
  <si>
    <t>85,175*</t>
  </si>
  <si>
    <t>2,45*</t>
  </si>
  <si>
    <t>13,17*</t>
  </si>
  <si>
    <t>відсутні</t>
  </si>
  <si>
    <r>
      <t xml:space="preserve"> з  газопроводу-відводу   ШДО,ШДКРІ  за період з   </t>
    </r>
    <r>
      <rPr>
        <b/>
        <sz val="11"/>
        <rFont val="Arial"/>
        <family val="2"/>
      </rPr>
      <t>01.08.2016   по   31.08.2016</t>
    </r>
    <r>
      <rPr>
        <sz val="11"/>
        <rFont val="Arial"/>
        <family val="2"/>
      </rPr>
      <t xml:space="preserve">  </t>
    </r>
  </si>
  <si>
    <t xml:space="preserve">з  газопроводу-відводу   ШДО,ШДКРІ  за період з   01.08.2016   по   31.08.2016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</si>
</sst>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4"/>
      <name val="Times New Roman"/>
      <family val="1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9"/>
      <color rgb="FFE13FC2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2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73" fillId="0" borderId="0" xfId="0" applyNumberFormat="1" applyFont="1" applyBorder="1" applyAlignment="1">
      <alignment horizontal="center" vertical="center" wrapText="1"/>
    </xf>
    <xf numFmtId="2" fontId="74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179" fontId="72" fillId="0" borderId="10" xfId="0" applyNumberFormat="1" applyFont="1" applyBorder="1" applyAlignment="1">
      <alignment horizontal="center" wrapText="1"/>
    </xf>
    <xf numFmtId="177" fontId="72" fillId="0" borderId="10" xfId="0" applyNumberFormat="1" applyFont="1" applyBorder="1" applyAlignment="1">
      <alignment horizontal="center" wrapText="1"/>
    </xf>
    <xf numFmtId="179" fontId="72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80" fillId="0" borderId="0" xfId="0" applyFont="1" applyAlignment="1">
      <alignment vertical="center"/>
    </xf>
    <xf numFmtId="0" fontId="80" fillId="0" borderId="0" xfId="0" applyFont="1" applyBorder="1" applyAlignment="1">
      <alignment vertical="center"/>
    </xf>
    <xf numFmtId="0" fontId="81" fillId="0" borderId="0" xfId="0" applyFont="1" applyBorder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82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center" vertical="center" textRotation="90" wrapText="1"/>
    </xf>
    <xf numFmtId="2" fontId="84" fillId="0" borderId="0" xfId="0" applyNumberFormat="1" applyFont="1" applyBorder="1" applyAlignment="1">
      <alignment horizontal="center" wrapText="1"/>
    </xf>
    <xf numFmtId="2" fontId="85" fillId="0" borderId="0" xfId="0" applyNumberFormat="1" applyFont="1" applyBorder="1" applyAlignment="1">
      <alignment horizontal="center" wrapText="1"/>
    </xf>
    <xf numFmtId="2" fontId="86" fillId="0" borderId="0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wrapText="1"/>
    </xf>
    <xf numFmtId="1" fontId="14" fillId="0" borderId="13" xfId="0" applyNumberFormat="1" applyFont="1" applyBorder="1" applyAlignment="1">
      <alignment horizont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2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wrapText="1"/>
    </xf>
    <xf numFmtId="179" fontId="8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 vertical="top" wrapText="1"/>
    </xf>
    <xf numFmtId="0" fontId="8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9" fillId="0" borderId="0" xfId="0" applyFont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3" fillId="0" borderId="15" xfId="0" applyFont="1" applyBorder="1" applyAlignment="1">
      <alignment horizontal="center" vertical="center" textRotation="90" wrapText="1"/>
    </xf>
    <xf numFmtId="0" fontId="83" fillId="0" borderId="21" xfId="0" applyFont="1" applyBorder="1" applyAlignment="1">
      <alignment horizontal="center" vertical="center" textRotation="90" wrapText="1"/>
    </xf>
    <xf numFmtId="0" fontId="83" fillId="0" borderId="22" xfId="0" applyFont="1" applyBorder="1" applyAlignment="1">
      <alignment horizontal="center" vertical="center" textRotation="90" wrapText="1"/>
    </xf>
    <xf numFmtId="0" fontId="83" fillId="0" borderId="23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tabSelected="1" view="pageBreakPreview" zoomScaleSheetLayoutView="100" zoomScalePageLayoutView="0" workbookViewId="0" topLeftCell="D23">
      <selection activeCell="U46" sqref="U46:V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1:27" ht="12.75">
      <c r="A1" s="43"/>
      <c r="B1" s="44" t="s">
        <v>31</v>
      </c>
      <c r="C1" s="44"/>
      <c r="D1" s="44"/>
      <c r="E1" s="44"/>
      <c r="F1" s="44"/>
      <c r="G1" s="44"/>
      <c r="H1" s="4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43"/>
      <c r="B2" s="44" t="s">
        <v>32</v>
      </c>
      <c r="C2" s="44"/>
      <c r="D2" s="44"/>
      <c r="E2" s="44"/>
      <c r="F2" s="44"/>
      <c r="G2" s="44"/>
      <c r="H2" s="4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2.75">
      <c r="A3" s="43"/>
      <c r="B3" s="45" t="s">
        <v>33</v>
      </c>
      <c r="C3" s="45"/>
      <c r="D3" s="45"/>
      <c r="E3" s="44"/>
      <c r="F3" s="44"/>
      <c r="G3" s="44"/>
      <c r="H3" s="44"/>
      <c r="I3" s="35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12.75">
      <c r="A4" s="43"/>
      <c r="B4" s="44" t="s">
        <v>34</v>
      </c>
      <c r="C4" s="44"/>
      <c r="D4" s="44"/>
      <c r="E4" s="44"/>
      <c r="F4" s="44"/>
      <c r="G4" s="44"/>
      <c r="H4" s="44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12.75">
      <c r="A5" s="43"/>
      <c r="B5" s="44" t="s">
        <v>46</v>
      </c>
      <c r="C5" s="44"/>
      <c r="D5" s="44"/>
      <c r="E5" s="44"/>
      <c r="F5" s="44"/>
      <c r="G5" s="44"/>
      <c r="H5" s="44"/>
      <c r="I5" s="35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104" t="s">
        <v>19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</row>
    <row r="7" spans="2:27" ht="18" customHeight="1">
      <c r="B7" s="92" t="s">
        <v>53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38"/>
      <c r="AA7" s="38"/>
    </row>
    <row r="8" spans="2:27" ht="18" customHeight="1">
      <c r="B8" s="109" t="s">
        <v>120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38"/>
      <c r="AA8" s="38"/>
    </row>
    <row r="9" spans="2:27" ht="18" customHeight="1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38"/>
      <c r="AA9" s="38"/>
    </row>
    <row r="10" spans="2:27" ht="18" customHeight="1" hidden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38"/>
      <c r="AA10" s="38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"/>
      <c r="AA11" s="3"/>
    </row>
    <row r="12" spans="2:29" ht="30" customHeight="1">
      <c r="B12" s="94" t="s">
        <v>27</v>
      </c>
      <c r="C12" s="99" t="s">
        <v>18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  <c r="O12" s="99" t="s">
        <v>7</v>
      </c>
      <c r="P12" s="100"/>
      <c r="Q12" s="100"/>
      <c r="R12" s="100"/>
      <c r="S12" s="100"/>
      <c r="T12" s="100"/>
      <c r="U12" s="106" t="s">
        <v>23</v>
      </c>
      <c r="V12" s="94" t="s">
        <v>24</v>
      </c>
      <c r="W12" s="94" t="s">
        <v>38</v>
      </c>
      <c r="X12" s="94" t="s">
        <v>26</v>
      </c>
      <c r="Y12" s="94" t="s">
        <v>25</v>
      </c>
      <c r="Z12" s="3"/>
      <c r="AB12" s="6"/>
      <c r="AC12"/>
    </row>
    <row r="13" spans="2:29" ht="48.75" customHeight="1">
      <c r="B13" s="95"/>
      <c r="C13" s="91" t="s">
        <v>3</v>
      </c>
      <c r="D13" s="103" t="s">
        <v>4</v>
      </c>
      <c r="E13" s="103" t="s">
        <v>5</v>
      </c>
      <c r="F13" s="103" t="s">
        <v>6</v>
      </c>
      <c r="G13" s="103" t="s">
        <v>9</v>
      </c>
      <c r="H13" s="103" t="s">
        <v>10</v>
      </c>
      <c r="I13" s="103" t="s">
        <v>11</v>
      </c>
      <c r="J13" s="103" t="s">
        <v>12</v>
      </c>
      <c r="K13" s="103" t="s">
        <v>13</v>
      </c>
      <c r="L13" s="103" t="s">
        <v>14</v>
      </c>
      <c r="M13" s="94" t="s">
        <v>15</v>
      </c>
      <c r="N13" s="94" t="s">
        <v>16</v>
      </c>
      <c r="O13" s="94" t="s">
        <v>8</v>
      </c>
      <c r="P13" s="94" t="s">
        <v>20</v>
      </c>
      <c r="Q13" s="94" t="s">
        <v>35</v>
      </c>
      <c r="R13" s="94" t="s">
        <v>21</v>
      </c>
      <c r="S13" s="94" t="s">
        <v>36</v>
      </c>
      <c r="T13" s="94" t="s">
        <v>22</v>
      </c>
      <c r="U13" s="107"/>
      <c r="V13" s="95"/>
      <c r="W13" s="95"/>
      <c r="X13" s="95"/>
      <c r="Y13" s="95"/>
      <c r="Z13" s="3"/>
      <c r="AB13" s="6"/>
      <c r="AC13"/>
    </row>
    <row r="14" spans="2:29" ht="15.75" customHeight="1">
      <c r="B14" s="95"/>
      <c r="C14" s="91"/>
      <c r="D14" s="103"/>
      <c r="E14" s="103"/>
      <c r="F14" s="103"/>
      <c r="G14" s="103"/>
      <c r="H14" s="103"/>
      <c r="I14" s="103"/>
      <c r="J14" s="103"/>
      <c r="K14" s="103"/>
      <c r="L14" s="103"/>
      <c r="M14" s="95"/>
      <c r="N14" s="95"/>
      <c r="O14" s="95"/>
      <c r="P14" s="95"/>
      <c r="Q14" s="95"/>
      <c r="R14" s="95"/>
      <c r="S14" s="95"/>
      <c r="T14" s="95"/>
      <c r="U14" s="107"/>
      <c r="V14" s="95"/>
      <c r="W14" s="95"/>
      <c r="X14" s="95"/>
      <c r="Y14" s="95"/>
      <c r="Z14" s="3"/>
      <c r="AB14" s="6"/>
      <c r="AC14"/>
    </row>
    <row r="15" spans="2:29" ht="30" customHeight="1">
      <c r="B15" s="96"/>
      <c r="C15" s="91"/>
      <c r="D15" s="103"/>
      <c r="E15" s="103"/>
      <c r="F15" s="103"/>
      <c r="G15" s="103"/>
      <c r="H15" s="103"/>
      <c r="I15" s="103"/>
      <c r="J15" s="103"/>
      <c r="K15" s="103"/>
      <c r="L15" s="103"/>
      <c r="M15" s="102"/>
      <c r="N15" s="102"/>
      <c r="O15" s="102"/>
      <c r="P15" s="102"/>
      <c r="Q15" s="102"/>
      <c r="R15" s="102"/>
      <c r="S15" s="102"/>
      <c r="T15" s="102"/>
      <c r="U15" s="108"/>
      <c r="V15" s="102"/>
      <c r="W15" s="102"/>
      <c r="X15" s="102"/>
      <c r="Y15" s="102"/>
      <c r="Z15" s="3"/>
      <c r="AB15" s="6"/>
      <c r="AC15"/>
    </row>
    <row r="16" spans="2:29" ht="12.75">
      <c r="B16" s="18">
        <v>1</v>
      </c>
      <c r="C16" s="49">
        <v>93.5954</v>
      </c>
      <c r="D16" s="50">
        <v>3.3291</v>
      </c>
      <c r="E16" s="50">
        <v>0.9946</v>
      </c>
      <c r="F16" s="50">
        <v>0.1417</v>
      </c>
      <c r="G16" s="50">
        <v>0.1541</v>
      </c>
      <c r="H16" s="50">
        <v>0.001</v>
      </c>
      <c r="I16" s="50">
        <v>0.0351</v>
      </c>
      <c r="J16" s="50">
        <v>0.0273</v>
      </c>
      <c r="K16" s="50">
        <v>0.0114</v>
      </c>
      <c r="L16" s="50">
        <v>0.0107</v>
      </c>
      <c r="M16" s="50">
        <v>1.4841</v>
      </c>
      <c r="N16" s="50">
        <v>0.2153</v>
      </c>
      <c r="O16" s="53">
        <v>0.7164</v>
      </c>
      <c r="P16" s="83">
        <v>34.55</v>
      </c>
      <c r="Q16" s="84">
        <v>8253</v>
      </c>
      <c r="R16" s="51">
        <v>38.278</v>
      </c>
      <c r="S16" s="52">
        <v>9143</v>
      </c>
      <c r="T16" s="51">
        <v>49.63</v>
      </c>
      <c r="U16" s="9"/>
      <c r="V16" s="9"/>
      <c r="W16" s="50"/>
      <c r="X16" s="50"/>
      <c r="Y16" s="53"/>
      <c r="AA16" s="4">
        <f aca="true" t="shared" si="0" ref="AA16:AA48">SUM(C16:N16)</f>
        <v>99.9998</v>
      </c>
      <c r="AB16" s="34" t="str">
        <f>IF(AA16=100,"ОК"," ")</f>
        <v> </v>
      </c>
      <c r="AC16"/>
    </row>
    <row r="17" spans="2:29" ht="12.75">
      <c r="B17" s="18">
        <v>2</v>
      </c>
      <c r="C17" s="49">
        <v>94.6602</v>
      </c>
      <c r="D17" s="50">
        <v>2.9579</v>
      </c>
      <c r="E17" s="50">
        <v>1.0131</v>
      </c>
      <c r="F17" s="50">
        <v>0.1703</v>
      </c>
      <c r="G17" s="50">
        <v>0.1748</v>
      </c>
      <c r="H17" s="50">
        <v>0.0012</v>
      </c>
      <c r="I17" s="50">
        <v>0.0402</v>
      </c>
      <c r="J17" s="50">
        <v>0.0307</v>
      </c>
      <c r="K17" s="50">
        <v>0.017</v>
      </c>
      <c r="L17" s="50">
        <v>0.0099</v>
      </c>
      <c r="M17" s="50">
        <v>0.7019</v>
      </c>
      <c r="N17" s="50">
        <v>0.2227</v>
      </c>
      <c r="O17" s="53">
        <v>0.7119</v>
      </c>
      <c r="P17" s="83">
        <v>34.78</v>
      </c>
      <c r="Q17" s="84">
        <v>8307</v>
      </c>
      <c r="R17" s="51">
        <v>38.53</v>
      </c>
      <c r="S17" s="52">
        <v>9203</v>
      </c>
      <c r="T17" s="51">
        <v>50.119</v>
      </c>
      <c r="U17" s="9"/>
      <c r="V17" s="9"/>
      <c r="W17" s="50" t="s">
        <v>119</v>
      </c>
      <c r="X17" s="50"/>
      <c r="Y17" s="53"/>
      <c r="AA17" s="4">
        <f t="shared" si="0"/>
        <v>99.99989999999998</v>
      </c>
      <c r="AB17" s="34" t="str">
        <f>IF(AA17=100,"ОК"," ")</f>
        <v> </v>
      </c>
      <c r="AC17"/>
    </row>
    <row r="18" spans="2:29" ht="12.75">
      <c r="B18" s="18">
        <v>3</v>
      </c>
      <c r="C18" s="49">
        <v>94.6139</v>
      </c>
      <c r="D18" s="50">
        <v>2.9865</v>
      </c>
      <c r="E18" s="50">
        <v>1.0187</v>
      </c>
      <c r="F18" s="50">
        <v>0.1694</v>
      </c>
      <c r="G18" s="50">
        <v>0.1735</v>
      </c>
      <c r="H18" s="50">
        <v>0.001</v>
      </c>
      <c r="I18" s="50">
        <v>0.0394</v>
      </c>
      <c r="J18" s="50">
        <v>0.0301</v>
      </c>
      <c r="K18" s="50">
        <v>0.0175</v>
      </c>
      <c r="L18" s="50">
        <v>0.0103</v>
      </c>
      <c r="M18" s="50">
        <v>0.7085</v>
      </c>
      <c r="N18" s="50">
        <v>0.231</v>
      </c>
      <c r="O18" s="53">
        <v>0.7122</v>
      </c>
      <c r="P18" s="83">
        <v>34.78</v>
      </c>
      <c r="Q18" s="84">
        <v>8308</v>
      </c>
      <c r="R18" s="51">
        <v>38.53</v>
      </c>
      <c r="S18" s="52">
        <v>9204</v>
      </c>
      <c r="T18" s="51">
        <v>50.11</v>
      </c>
      <c r="U18" s="9">
        <v>-8.1</v>
      </c>
      <c r="V18" s="9">
        <v>-4</v>
      </c>
      <c r="W18" s="50"/>
      <c r="X18" s="53"/>
      <c r="Y18" s="53"/>
      <c r="AA18" s="4">
        <f t="shared" si="0"/>
        <v>99.99980000000001</v>
      </c>
      <c r="AB18" s="34" t="str">
        <f>IF(AA18=100,"ОК"," ")</f>
        <v> </v>
      </c>
      <c r="AC18"/>
    </row>
    <row r="19" spans="2:29" ht="12.75">
      <c r="B19" s="18">
        <v>4</v>
      </c>
      <c r="C19" s="49">
        <v>94.6462</v>
      </c>
      <c r="D19" s="50">
        <v>2.9838</v>
      </c>
      <c r="E19" s="50">
        <v>1.0099</v>
      </c>
      <c r="F19" s="50">
        <v>0.1635</v>
      </c>
      <c r="G19" s="50">
        <v>0.1676</v>
      </c>
      <c r="H19" s="50">
        <v>0.0011</v>
      </c>
      <c r="I19" s="50">
        <v>0.0366</v>
      </c>
      <c r="J19" s="50">
        <v>0.0283</v>
      </c>
      <c r="K19" s="50">
        <v>0.0138</v>
      </c>
      <c r="L19" s="50">
        <v>0.0105</v>
      </c>
      <c r="M19" s="50">
        <v>0.7046</v>
      </c>
      <c r="N19" s="50">
        <v>0.2341</v>
      </c>
      <c r="O19" s="53">
        <v>0.7117</v>
      </c>
      <c r="P19" s="83">
        <v>34.759</v>
      </c>
      <c r="Q19" s="84">
        <v>8302</v>
      </c>
      <c r="R19" s="51">
        <v>38.508</v>
      </c>
      <c r="S19" s="52">
        <v>9198</v>
      </c>
      <c r="T19" s="51">
        <v>50.097</v>
      </c>
      <c r="U19" s="9"/>
      <c r="V19" s="9"/>
      <c r="W19" s="50"/>
      <c r="X19" s="50"/>
      <c r="Y19" s="53"/>
      <c r="AA19" s="4">
        <f t="shared" si="0"/>
        <v>99.99999999999999</v>
      </c>
      <c r="AB19" s="34" t="str">
        <f aca="true" t="shared" si="1" ref="AB19:AB48">IF(AA19=100,"ОК"," ")</f>
        <v>ОК</v>
      </c>
      <c r="AC19"/>
    </row>
    <row r="20" spans="2:29" ht="12.75">
      <c r="B20" s="18">
        <v>5</v>
      </c>
      <c r="C20" s="49">
        <v>94.7486</v>
      </c>
      <c r="D20" s="50">
        <v>2.9174</v>
      </c>
      <c r="E20" s="50">
        <v>0.9866</v>
      </c>
      <c r="F20" s="50">
        <v>0.1597</v>
      </c>
      <c r="G20" s="50">
        <v>0.1633</v>
      </c>
      <c r="H20" s="50">
        <v>0.001</v>
      </c>
      <c r="I20" s="50">
        <v>0.0361</v>
      </c>
      <c r="J20" s="50">
        <v>0.0279</v>
      </c>
      <c r="K20" s="50">
        <v>0.0106</v>
      </c>
      <c r="L20" s="50">
        <v>0.0106</v>
      </c>
      <c r="M20" s="50">
        <v>0.7172</v>
      </c>
      <c r="N20" s="50">
        <v>0.2209</v>
      </c>
      <c r="O20" s="53">
        <v>0.7106</v>
      </c>
      <c r="P20" s="83">
        <v>34.719</v>
      </c>
      <c r="Q20" s="84">
        <v>8293</v>
      </c>
      <c r="R20" s="51">
        <v>38.465</v>
      </c>
      <c r="S20" s="52">
        <v>9187</v>
      </c>
      <c r="T20" s="51">
        <v>50.0765</v>
      </c>
      <c r="U20" s="9"/>
      <c r="V20" s="9"/>
      <c r="W20" s="50"/>
      <c r="X20" s="50"/>
      <c r="Y20" s="53"/>
      <c r="AA20" s="4">
        <f t="shared" si="0"/>
        <v>99.99990000000001</v>
      </c>
      <c r="AB20" s="34" t="str">
        <f t="shared" si="1"/>
        <v> </v>
      </c>
      <c r="AC20"/>
    </row>
    <row r="21" spans="2:29" ht="11.25" customHeight="1">
      <c r="B21" s="18">
        <v>6</v>
      </c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3"/>
      <c r="P21" s="83"/>
      <c r="Q21" s="84"/>
      <c r="R21" s="51"/>
      <c r="S21" s="52"/>
      <c r="T21" s="51"/>
      <c r="U21" s="9"/>
      <c r="V21" s="9"/>
      <c r="W21" s="50"/>
      <c r="X21" s="87"/>
      <c r="Y21" s="54"/>
      <c r="AA21" s="4">
        <f t="shared" si="0"/>
        <v>0</v>
      </c>
      <c r="AB21" s="34" t="str">
        <f t="shared" si="1"/>
        <v> </v>
      </c>
      <c r="AC21"/>
    </row>
    <row r="22" spans="2:29" ht="12.75">
      <c r="B22" s="18">
        <v>7</v>
      </c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3"/>
      <c r="P22" s="83"/>
      <c r="Q22" s="84"/>
      <c r="R22" s="51"/>
      <c r="S22" s="52"/>
      <c r="T22" s="51"/>
      <c r="U22" s="9"/>
      <c r="V22" s="9"/>
      <c r="W22" s="50"/>
      <c r="X22" s="50"/>
      <c r="Y22" s="53"/>
      <c r="AA22" s="4">
        <f t="shared" si="0"/>
        <v>0</v>
      </c>
      <c r="AB22" s="34" t="str">
        <f t="shared" si="1"/>
        <v> </v>
      </c>
      <c r="AC22"/>
    </row>
    <row r="23" spans="2:29" ht="12.75">
      <c r="B23" s="18">
        <v>8</v>
      </c>
      <c r="C23" s="49">
        <v>94.5692</v>
      </c>
      <c r="D23" s="50">
        <v>3.0663</v>
      </c>
      <c r="E23" s="50">
        <v>1.0336</v>
      </c>
      <c r="F23" s="50">
        <v>0.1661</v>
      </c>
      <c r="G23" s="50">
        <v>0.1681</v>
      </c>
      <c r="H23" s="50">
        <v>0.0011</v>
      </c>
      <c r="I23" s="50">
        <v>0.0363</v>
      </c>
      <c r="J23" s="50">
        <v>0.0272</v>
      </c>
      <c r="K23" s="50">
        <v>0.0104</v>
      </c>
      <c r="L23" s="50">
        <v>0.0101</v>
      </c>
      <c r="M23" s="50">
        <v>0.6825</v>
      </c>
      <c r="N23" s="50">
        <v>0.2291</v>
      </c>
      <c r="O23" s="53">
        <v>0.7122</v>
      </c>
      <c r="P23" s="83">
        <v>34.799</v>
      </c>
      <c r="Q23" s="84">
        <v>8312</v>
      </c>
      <c r="R23" s="51">
        <v>38.5515</v>
      </c>
      <c r="S23" s="52">
        <v>9208</v>
      </c>
      <c r="T23" s="51">
        <v>50.135</v>
      </c>
      <c r="U23" s="9"/>
      <c r="V23" s="9"/>
      <c r="W23" s="50"/>
      <c r="X23" s="50"/>
      <c r="Y23" s="53"/>
      <c r="AA23" s="4">
        <f t="shared" si="0"/>
        <v>99.99999999999999</v>
      </c>
      <c r="AB23" s="34" t="str">
        <f t="shared" si="1"/>
        <v>ОК</v>
      </c>
      <c r="AC23"/>
    </row>
    <row r="24" spans="2:29" ht="12.75" customHeight="1">
      <c r="B24" s="18">
        <v>9</v>
      </c>
      <c r="C24" s="49">
        <v>94.7069</v>
      </c>
      <c r="D24" s="50">
        <v>2.9837</v>
      </c>
      <c r="E24" s="50">
        <v>1.0015</v>
      </c>
      <c r="F24" s="50">
        <v>0.1592</v>
      </c>
      <c r="G24" s="50">
        <v>0.1607</v>
      </c>
      <c r="H24" s="50">
        <v>0.0012</v>
      </c>
      <c r="I24" s="50">
        <v>0.0379</v>
      </c>
      <c r="J24" s="50">
        <v>0.0266</v>
      </c>
      <c r="K24" s="50">
        <v>0.0116</v>
      </c>
      <c r="L24" s="50">
        <v>0.0101</v>
      </c>
      <c r="M24" s="50">
        <v>0.6814</v>
      </c>
      <c r="N24" s="50">
        <v>0.2192</v>
      </c>
      <c r="O24" s="53">
        <v>0.711</v>
      </c>
      <c r="P24" s="83">
        <v>34.756</v>
      </c>
      <c r="Q24" s="84">
        <v>8301</v>
      </c>
      <c r="R24" s="51">
        <v>38.5055</v>
      </c>
      <c r="S24" s="52">
        <v>9197</v>
      </c>
      <c r="T24" s="51">
        <v>50.1168</v>
      </c>
      <c r="U24" s="9"/>
      <c r="V24" s="9"/>
      <c r="W24" s="41"/>
      <c r="X24" s="86">
        <v>0.0037</v>
      </c>
      <c r="Y24" s="86">
        <v>0.0002</v>
      </c>
      <c r="AA24" s="4">
        <f t="shared" si="0"/>
        <v>100</v>
      </c>
      <c r="AB24" s="34" t="str">
        <f t="shared" si="1"/>
        <v>ОК</v>
      </c>
      <c r="AC24"/>
    </row>
    <row r="25" spans="2:29" ht="12.75">
      <c r="B25" s="18">
        <v>10</v>
      </c>
      <c r="C25" s="49">
        <v>94.873</v>
      </c>
      <c r="D25" s="50">
        <v>2.8767</v>
      </c>
      <c r="E25" s="50">
        <v>0.9676</v>
      </c>
      <c r="F25" s="50">
        <v>0.1531</v>
      </c>
      <c r="G25" s="50">
        <v>0.1556</v>
      </c>
      <c r="H25" s="50">
        <v>0.0011</v>
      </c>
      <c r="I25" s="50">
        <v>0.0344</v>
      </c>
      <c r="J25" s="50">
        <v>0.0258</v>
      </c>
      <c r="K25" s="50">
        <v>0.0104</v>
      </c>
      <c r="L25" s="50">
        <v>0.0093</v>
      </c>
      <c r="M25" s="50">
        <v>0.686</v>
      </c>
      <c r="N25" s="50">
        <v>0.207</v>
      </c>
      <c r="O25" s="53">
        <v>0.7095</v>
      </c>
      <c r="P25" s="83">
        <v>34.699</v>
      </c>
      <c r="Q25" s="84">
        <v>8288</v>
      </c>
      <c r="R25" s="51">
        <v>38.44</v>
      </c>
      <c r="S25" s="52">
        <v>9182</v>
      </c>
      <c r="T25" s="51">
        <v>50.089</v>
      </c>
      <c r="U25" s="9">
        <v>-8.7</v>
      </c>
      <c r="V25" s="9">
        <v>-4.5</v>
      </c>
      <c r="W25" s="39"/>
      <c r="X25" s="39"/>
      <c r="Y25" s="19"/>
      <c r="AA25" s="4">
        <f t="shared" si="0"/>
        <v>100.00000000000001</v>
      </c>
      <c r="AB25" s="34" t="str">
        <f t="shared" si="1"/>
        <v>ОК</v>
      </c>
      <c r="AC25"/>
    </row>
    <row r="26" spans="2:29" ht="12.75" customHeight="1">
      <c r="B26" s="18">
        <v>11</v>
      </c>
      <c r="C26" s="49">
        <v>94.9481</v>
      </c>
      <c r="D26" s="50">
        <v>2.8224</v>
      </c>
      <c r="E26" s="50">
        <v>0.9496</v>
      </c>
      <c r="F26" s="50">
        <v>0.151</v>
      </c>
      <c r="G26" s="50">
        <v>0.1544</v>
      </c>
      <c r="H26" s="50">
        <v>0.0011</v>
      </c>
      <c r="I26" s="50">
        <v>0.0336</v>
      </c>
      <c r="J26" s="50">
        <v>0.0255</v>
      </c>
      <c r="K26" s="50">
        <v>0.0111</v>
      </c>
      <c r="L26" s="50">
        <v>0.0103</v>
      </c>
      <c r="M26" s="50">
        <v>0.6931</v>
      </c>
      <c r="N26" s="50">
        <v>0.1998</v>
      </c>
      <c r="O26" s="53">
        <v>0.7089</v>
      </c>
      <c r="P26" s="83">
        <v>34.67</v>
      </c>
      <c r="Q26" s="84">
        <v>8281</v>
      </c>
      <c r="R26" s="51">
        <v>38.415</v>
      </c>
      <c r="S26" s="52">
        <v>9175</v>
      </c>
      <c r="T26" s="51">
        <v>50.07</v>
      </c>
      <c r="U26" s="9"/>
      <c r="V26" s="9"/>
      <c r="W26" s="50"/>
      <c r="X26" s="54"/>
      <c r="Y26" s="54"/>
      <c r="AA26" s="4">
        <f t="shared" si="0"/>
        <v>99.99999999999999</v>
      </c>
      <c r="AB26" s="34" t="str">
        <f t="shared" si="1"/>
        <v>ОК</v>
      </c>
      <c r="AC26"/>
    </row>
    <row r="27" spans="2:29" ht="12.75">
      <c r="B27" s="18">
        <v>12</v>
      </c>
      <c r="C27" s="49">
        <v>95.0891</v>
      </c>
      <c r="D27" s="50">
        <v>2.7323</v>
      </c>
      <c r="E27" s="50">
        <v>0.9173</v>
      </c>
      <c r="F27" s="50">
        <v>0.1464</v>
      </c>
      <c r="G27" s="50">
        <v>0.1488</v>
      </c>
      <c r="H27" s="50">
        <v>0.0009</v>
      </c>
      <c r="I27" s="50">
        <v>0.0319</v>
      </c>
      <c r="J27" s="50">
        <v>0.024</v>
      </c>
      <c r="K27" s="50">
        <v>0.0105</v>
      </c>
      <c r="L27" s="50">
        <v>0.0102</v>
      </c>
      <c r="M27" s="50">
        <v>0.6963</v>
      </c>
      <c r="N27" s="50">
        <v>0.1923</v>
      </c>
      <c r="O27" s="53">
        <v>0.7076</v>
      </c>
      <c r="P27" s="83">
        <v>34.62</v>
      </c>
      <c r="Q27" s="84">
        <v>8269</v>
      </c>
      <c r="R27" s="51">
        <v>38.36</v>
      </c>
      <c r="S27" s="52">
        <v>9162</v>
      </c>
      <c r="T27" s="51">
        <v>50.047</v>
      </c>
      <c r="U27" s="9"/>
      <c r="V27" s="9"/>
      <c r="W27" s="50"/>
      <c r="X27" s="50"/>
      <c r="Y27" s="19"/>
      <c r="AA27" s="4">
        <f t="shared" si="0"/>
        <v>99.99999999999997</v>
      </c>
      <c r="AB27" s="34" t="str">
        <f t="shared" si="1"/>
        <v>ОК</v>
      </c>
      <c r="AC27"/>
    </row>
    <row r="28" spans="2:29" ht="12.75">
      <c r="B28" s="18">
        <v>13</v>
      </c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2"/>
      <c r="R28" s="51"/>
      <c r="S28" s="52"/>
      <c r="T28" s="51"/>
      <c r="U28" s="9"/>
      <c r="V28" s="9"/>
      <c r="W28" s="50"/>
      <c r="X28" s="50"/>
      <c r="Y28" s="19"/>
      <c r="AA28" s="4">
        <f t="shared" si="0"/>
        <v>0</v>
      </c>
      <c r="AB28" s="34" t="str">
        <f t="shared" si="1"/>
        <v> </v>
      </c>
      <c r="AC28"/>
    </row>
    <row r="29" spans="2:29" ht="12.75">
      <c r="B29" s="18">
        <v>14</v>
      </c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2"/>
      <c r="R29" s="51"/>
      <c r="S29" s="52"/>
      <c r="T29" s="51"/>
      <c r="U29" s="9"/>
      <c r="V29" s="9"/>
      <c r="W29" s="50"/>
      <c r="X29" s="50"/>
      <c r="Y29" s="53"/>
      <c r="AA29" s="4">
        <f t="shared" si="0"/>
        <v>0</v>
      </c>
      <c r="AB29" s="34" t="str">
        <f t="shared" si="1"/>
        <v> </v>
      </c>
      <c r="AC29"/>
    </row>
    <row r="30" spans="2:29" ht="12.75">
      <c r="B30" s="18">
        <v>15</v>
      </c>
      <c r="C30" s="49">
        <v>94.9579</v>
      </c>
      <c r="D30" s="50">
        <v>2.789</v>
      </c>
      <c r="E30" s="50">
        <v>0.9405</v>
      </c>
      <c r="F30" s="50">
        <v>0.1554</v>
      </c>
      <c r="G30" s="50">
        <v>0.16</v>
      </c>
      <c r="H30" s="50">
        <v>0.0016</v>
      </c>
      <c r="I30" s="50">
        <v>0.0352</v>
      </c>
      <c r="J30" s="50">
        <v>0.0256</v>
      </c>
      <c r="K30" s="50">
        <v>0.0094</v>
      </c>
      <c r="L30" s="50">
        <v>0.0101</v>
      </c>
      <c r="M30" s="50">
        <v>0.7186</v>
      </c>
      <c r="N30" s="50">
        <v>0.1967</v>
      </c>
      <c r="O30" s="50">
        <v>0.7088</v>
      </c>
      <c r="P30" s="51">
        <v>34.659</v>
      </c>
      <c r="Q30" s="52">
        <v>8278</v>
      </c>
      <c r="R30" s="51">
        <v>38.4009</v>
      </c>
      <c r="S30" s="52">
        <v>9172</v>
      </c>
      <c r="T30" s="51">
        <v>50.057</v>
      </c>
      <c r="U30" s="9"/>
      <c r="V30" s="9"/>
      <c r="W30" s="50"/>
      <c r="X30" s="50"/>
      <c r="Y30" s="53"/>
      <c r="AA30" s="4">
        <f t="shared" si="0"/>
        <v>99.99999999999999</v>
      </c>
      <c r="AB30" s="34" t="str">
        <f t="shared" si="1"/>
        <v>ОК</v>
      </c>
      <c r="AC30"/>
    </row>
    <row r="31" spans="2:29" ht="12.75">
      <c r="B31" s="20">
        <v>16</v>
      </c>
      <c r="C31" s="53">
        <v>93.256</v>
      </c>
      <c r="D31" s="50">
        <v>3.6938</v>
      </c>
      <c r="E31" s="50">
        <v>0.9643</v>
      </c>
      <c r="F31" s="50">
        <v>0.1339</v>
      </c>
      <c r="G31" s="50">
        <v>0.1912</v>
      </c>
      <c r="H31" s="50">
        <v>0.0034</v>
      </c>
      <c r="I31" s="50">
        <v>0.055</v>
      </c>
      <c r="J31" s="50">
        <v>0.0441</v>
      </c>
      <c r="K31" s="50">
        <v>0.095</v>
      </c>
      <c r="L31" s="50">
        <v>0.0083</v>
      </c>
      <c r="M31" s="50">
        <v>1.3408</v>
      </c>
      <c r="N31" s="50">
        <v>0.2141</v>
      </c>
      <c r="O31" s="50">
        <v>0.7213</v>
      </c>
      <c r="P31" s="51">
        <v>34.8549</v>
      </c>
      <c r="Q31" s="52">
        <v>8325</v>
      </c>
      <c r="R31" s="51">
        <v>38.6</v>
      </c>
      <c r="S31" s="52">
        <v>9220</v>
      </c>
      <c r="T31" s="51">
        <v>49.88</v>
      </c>
      <c r="U31" s="9"/>
      <c r="V31" s="9"/>
      <c r="W31" s="50"/>
      <c r="X31" s="50"/>
      <c r="Y31" s="53"/>
      <c r="AA31" s="4">
        <f t="shared" si="0"/>
        <v>99.9999</v>
      </c>
      <c r="AB31" s="34" t="str">
        <f t="shared" si="1"/>
        <v> </v>
      </c>
      <c r="AC31"/>
    </row>
    <row r="32" spans="2:29" ht="12.75">
      <c r="B32" s="20">
        <v>17</v>
      </c>
      <c r="C32" s="53">
        <v>94.8107</v>
      </c>
      <c r="D32" s="50">
        <v>2.8743</v>
      </c>
      <c r="E32" s="50">
        <v>0.9728</v>
      </c>
      <c r="F32" s="50">
        <v>0.1622</v>
      </c>
      <c r="G32" s="50">
        <v>0.1656</v>
      </c>
      <c r="H32" s="50">
        <v>0.0013</v>
      </c>
      <c r="I32" s="50">
        <v>0.0373</v>
      </c>
      <c r="J32" s="50">
        <v>0.0283</v>
      </c>
      <c r="K32" s="50">
        <v>0.0139</v>
      </c>
      <c r="L32" s="50">
        <v>0.0098</v>
      </c>
      <c r="M32" s="50">
        <v>0.7138</v>
      </c>
      <c r="N32" s="50">
        <v>0.21</v>
      </c>
      <c r="O32" s="50">
        <v>0.7103</v>
      </c>
      <c r="P32" s="51">
        <v>34.716</v>
      </c>
      <c r="Q32" s="52">
        <v>8292</v>
      </c>
      <c r="R32" s="51">
        <v>38.46</v>
      </c>
      <c r="S32" s="52">
        <v>9186</v>
      </c>
      <c r="T32" s="51">
        <v>50.08</v>
      </c>
      <c r="U32" s="9">
        <v>-8.8</v>
      </c>
      <c r="V32" s="9">
        <v>-4.7</v>
      </c>
      <c r="W32" s="50"/>
      <c r="X32" s="50"/>
      <c r="Y32" s="53"/>
      <c r="AA32" s="4">
        <f t="shared" si="0"/>
        <v>100.00000000000001</v>
      </c>
      <c r="AB32" s="34" t="str">
        <f t="shared" si="1"/>
        <v>ОК</v>
      </c>
      <c r="AC32"/>
    </row>
    <row r="33" spans="2:29" ht="12.75">
      <c r="B33" s="20">
        <v>18</v>
      </c>
      <c r="C33" s="53">
        <v>94.7104</v>
      </c>
      <c r="D33" s="50">
        <v>2.9155</v>
      </c>
      <c r="E33" s="50">
        <v>0.9836</v>
      </c>
      <c r="F33" s="50">
        <v>0.1627</v>
      </c>
      <c r="G33" s="50">
        <v>0.1689</v>
      </c>
      <c r="H33" s="50">
        <v>0.0015</v>
      </c>
      <c r="I33" s="50">
        <v>0.0385</v>
      </c>
      <c r="J33" s="50">
        <v>0.0291</v>
      </c>
      <c r="K33" s="50">
        <v>0.0109</v>
      </c>
      <c r="L33" s="50">
        <v>0.0102</v>
      </c>
      <c r="M33" s="50">
        <v>0.7527</v>
      </c>
      <c r="N33" s="50">
        <v>0.2158</v>
      </c>
      <c r="O33" s="50">
        <v>0.711</v>
      </c>
      <c r="P33" s="51">
        <v>34.718</v>
      </c>
      <c r="Q33" s="52">
        <v>8292</v>
      </c>
      <c r="R33" s="51">
        <v>38.46</v>
      </c>
      <c r="S33" s="52">
        <v>9187</v>
      </c>
      <c r="T33" s="51">
        <v>50.06</v>
      </c>
      <c r="U33" s="9"/>
      <c r="V33" s="9"/>
      <c r="W33" s="50" t="s">
        <v>119</v>
      </c>
      <c r="X33" s="50"/>
      <c r="Y33" s="53"/>
      <c r="AA33" s="4">
        <f t="shared" si="0"/>
        <v>99.9998</v>
      </c>
      <c r="AB33" s="34" t="str">
        <f t="shared" si="1"/>
        <v> </v>
      </c>
      <c r="AC33"/>
    </row>
    <row r="34" spans="2:29" ht="12.75">
      <c r="B34" s="20">
        <v>19</v>
      </c>
      <c r="C34" s="53">
        <v>95.0096</v>
      </c>
      <c r="D34" s="50">
        <v>2.7389</v>
      </c>
      <c r="E34" s="50">
        <v>0.9202</v>
      </c>
      <c r="F34" s="50">
        <v>0.1519</v>
      </c>
      <c r="G34" s="50">
        <v>0.1566</v>
      </c>
      <c r="H34" s="50">
        <v>0.0018</v>
      </c>
      <c r="I34" s="50">
        <v>0.035</v>
      </c>
      <c r="J34" s="50">
        <v>0.0265</v>
      </c>
      <c r="K34" s="50">
        <v>0.0091</v>
      </c>
      <c r="L34" s="50">
        <v>0.0096</v>
      </c>
      <c r="M34" s="50">
        <v>0.7421</v>
      </c>
      <c r="N34" s="50">
        <v>0.1986</v>
      </c>
      <c r="O34" s="50">
        <v>0.7083</v>
      </c>
      <c r="P34" s="51">
        <v>34.62</v>
      </c>
      <c r="Q34" s="52">
        <v>8269</v>
      </c>
      <c r="R34" s="51">
        <v>38.36</v>
      </c>
      <c r="S34" s="52">
        <v>9162</v>
      </c>
      <c r="T34" s="51">
        <v>50.023</v>
      </c>
      <c r="U34" s="9"/>
      <c r="V34" s="9"/>
      <c r="W34" s="50"/>
      <c r="X34" s="50"/>
      <c r="Y34" s="53"/>
      <c r="AA34" s="4">
        <f t="shared" si="0"/>
        <v>99.9999</v>
      </c>
      <c r="AB34" s="34" t="str">
        <f t="shared" si="1"/>
        <v> </v>
      </c>
      <c r="AC34"/>
    </row>
    <row r="35" spans="2:29" ht="12.75">
      <c r="B35" s="20">
        <v>20</v>
      </c>
      <c r="C35" s="53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2"/>
      <c r="R35" s="51"/>
      <c r="S35" s="52"/>
      <c r="T35" s="51"/>
      <c r="U35" s="9"/>
      <c r="V35" s="9"/>
      <c r="W35" s="50"/>
      <c r="X35" s="50"/>
      <c r="Y35" s="53"/>
      <c r="AA35" s="4">
        <f t="shared" si="0"/>
        <v>0</v>
      </c>
      <c r="AB35" s="34" t="str">
        <f t="shared" si="1"/>
        <v> </v>
      </c>
      <c r="AC35"/>
    </row>
    <row r="36" spans="2:29" ht="12.75">
      <c r="B36" s="20">
        <v>21</v>
      </c>
      <c r="C36" s="53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2"/>
      <c r="R36" s="51"/>
      <c r="S36" s="52"/>
      <c r="T36" s="51"/>
      <c r="U36" s="9"/>
      <c r="V36" s="9"/>
      <c r="W36" s="50"/>
      <c r="X36" s="50"/>
      <c r="Y36" s="53"/>
      <c r="AA36" s="4">
        <f t="shared" si="0"/>
        <v>0</v>
      </c>
      <c r="AB36" s="34" t="str">
        <f t="shared" si="1"/>
        <v> </v>
      </c>
      <c r="AC36"/>
    </row>
    <row r="37" spans="2:29" ht="12.75" customHeight="1">
      <c r="B37" s="20">
        <v>22</v>
      </c>
      <c r="C37" s="53">
        <v>95.151</v>
      </c>
      <c r="D37" s="50">
        <v>2.6705</v>
      </c>
      <c r="E37" s="50">
        <v>0.8952</v>
      </c>
      <c r="F37" s="50">
        <v>0.1409</v>
      </c>
      <c r="G37" s="50">
        <v>0.1447</v>
      </c>
      <c r="H37" s="50">
        <v>0.0017</v>
      </c>
      <c r="I37" s="50">
        <v>0.0319</v>
      </c>
      <c r="J37" s="50">
        <v>0.024</v>
      </c>
      <c r="K37" s="50">
        <v>0.0097</v>
      </c>
      <c r="L37" s="50">
        <v>0.0095</v>
      </c>
      <c r="M37" s="50">
        <v>0.727</v>
      </c>
      <c r="N37" s="50">
        <v>0.194</v>
      </c>
      <c r="O37" s="50">
        <v>0.707</v>
      </c>
      <c r="P37" s="51">
        <v>34.575</v>
      </c>
      <c r="Q37" s="52">
        <v>8258</v>
      </c>
      <c r="R37" s="51">
        <v>38.31</v>
      </c>
      <c r="S37" s="52">
        <v>9150</v>
      </c>
      <c r="T37" s="51">
        <v>50.0047</v>
      </c>
      <c r="U37" s="9"/>
      <c r="V37" s="9"/>
      <c r="W37" s="50"/>
      <c r="X37" s="54"/>
      <c r="Y37" s="54"/>
      <c r="AA37" s="4">
        <f t="shared" si="0"/>
        <v>100.0001</v>
      </c>
      <c r="AB37" s="34" t="str">
        <f t="shared" si="1"/>
        <v> </v>
      </c>
      <c r="AC37"/>
    </row>
    <row r="38" spans="2:29" ht="12.75">
      <c r="B38" s="20">
        <v>23</v>
      </c>
      <c r="C38" s="53">
        <v>95.1885</v>
      </c>
      <c r="D38" s="50">
        <v>2.6627</v>
      </c>
      <c r="E38" s="50">
        <v>0.8838</v>
      </c>
      <c r="F38" s="50">
        <v>0.1395</v>
      </c>
      <c r="G38" s="50">
        <v>0.1436</v>
      </c>
      <c r="H38" s="50">
        <v>0.0024</v>
      </c>
      <c r="I38" s="50">
        <v>0.0314</v>
      </c>
      <c r="J38" s="50">
        <v>0.024</v>
      </c>
      <c r="K38" s="50">
        <v>0.011</v>
      </c>
      <c r="L38" s="50">
        <v>0.0115</v>
      </c>
      <c r="M38" s="50">
        <v>0.7112</v>
      </c>
      <c r="N38" s="50">
        <v>0.1905</v>
      </c>
      <c r="O38" s="50">
        <v>0.7067</v>
      </c>
      <c r="P38" s="51">
        <v>34.57</v>
      </c>
      <c r="Q38" s="52">
        <v>8258</v>
      </c>
      <c r="R38" s="51">
        <v>38.309</v>
      </c>
      <c r="S38" s="52">
        <v>9150</v>
      </c>
      <c r="T38" s="51">
        <v>50.01</v>
      </c>
      <c r="U38" s="40"/>
      <c r="V38" s="40"/>
      <c r="W38" s="39"/>
      <c r="X38" s="86">
        <v>0.0037</v>
      </c>
      <c r="Y38" s="86">
        <v>0.0002</v>
      </c>
      <c r="AA38" s="4">
        <f t="shared" si="0"/>
        <v>100.0001</v>
      </c>
      <c r="AB38" s="34" t="str">
        <f t="shared" si="1"/>
        <v> </v>
      </c>
      <c r="AC38"/>
    </row>
    <row r="39" spans="2:29" ht="12.75">
      <c r="B39" s="20">
        <v>24</v>
      </c>
      <c r="C39" s="53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  <c r="Q39" s="52"/>
      <c r="R39" s="51"/>
      <c r="S39" s="52"/>
      <c r="T39" s="51"/>
      <c r="U39" s="40"/>
      <c r="V39" s="40"/>
      <c r="W39" s="39"/>
      <c r="X39" s="86"/>
      <c r="Y39" s="86"/>
      <c r="AA39" s="4">
        <f t="shared" si="0"/>
        <v>0</v>
      </c>
      <c r="AB39" s="34" t="str">
        <f t="shared" si="1"/>
        <v> </v>
      </c>
      <c r="AC39"/>
    </row>
    <row r="40" spans="2:29" ht="12.75" customHeight="1">
      <c r="B40" s="20">
        <v>25</v>
      </c>
      <c r="C40" s="54">
        <v>95.0207</v>
      </c>
      <c r="D40" s="54">
        <v>2.7837</v>
      </c>
      <c r="E40" s="54">
        <v>0.9079</v>
      </c>
      <c r="F40" s="54">
        <v>0.1477</v>
      </c>
      <c r="G40" s="54">
        <v>0.1491</v>
      </c>
      <c r="H40" s="54">
        <v>0.0021</v>
      </c>
      <c r="I40" s="54">
        <v>0.0328</v>
      </c>
      <c r="J40" s="54">
        <v>0.024</v>
      </c>
      <c r="K40" s="54">
        <v>0.009</v>
      </c>
      <c r="L40" s="54">
        <v>0.0074</v>
      </c>
      <c r="M40" s="54">
        <v>0.7167</v>
      </c>
      <c r="N40" s="54">
        <v>0.1989</v>
      </c>
      <c r="O40" s="54">
        <v>0.708</v>
      </c>
      <c r="P40" s="55">
        <v>34.62</v>
      </c>
      <c r="Q40" s="56">
        <v>8270</v>
      </c>
      <c r="R40" s="55">
        <v>38.36</v>
      </c>
      <c r="S40" s="56">
        <v>9163</v>
      </c>
      <c r="T40" s="55">
        <v>50.036</v>
      </c>
      <c r="U40" s="57"/>
      <c r="V40" s="57"/>
      <c r="W40" s="54"/>
      <c r="X40" s="54"/>
      <c r="Y40" s="54"/>
      <c r="AA40" s="4">
        <f t="shared" si="0"/>
        <v>100</v>
      </c>
      <c r="AB40" s="34" t="str">
        <f t="shared" si="1"/>
        <v>ОК</v>
      </c>
      <c r="AC40"/>
    </row>
    <row r="41" spans="2:29" ht="12.75">
      <c r="B41" s="20">
        <v>26</v>
      </c>
      <c r="C41" s="53">
        <v>94.9816</v>
      </c>
      <c r="D41" s="50">
        <v>2.7953</v>
      </c>
      <c r="E41" s="50">
        <v>0.9161</v>
      </c>
      <c r="F41" s="50">
        <v>0.1474</v>
      </c>
      <c r="G41" s="50">
        <v>0.15</v>
      </c>
      <c r="H41" s="50">
        <v>0.0015</v>
      </c>
      <c r="I41" s="50">
        <v>0.0334</v>
      </c>
      <c r="J41" s="50">
        <v>0.0253</v>
      </c>
      <c r="K41" s="50">
        <v>0.0086</v>
      </c>
      <c r="L41" s="50">
        <v>0.0098</v>
      </c>
      <c r="M41" s="50">
        <v>0.7298</v>
      </c>
      <c r="N41" s="50">
        <v>0.2012</v>
      </c>
      <c r="O41" s="50">
        <v>0.7083</v>
      </c>
      <c r="P41" s="51">
        <v>34.63</v>
      </c>
      <c r="Q41" s="52">
        <v>8270</v>
      </c>
      <c r="R41" s="51">
        <v>38.3649</v>
      </c>
      <c r="S41" s="52">
        <v>9163</v>
      </c>
      <c r="T41" s="51">
        <v>50.03</v>
      </c>
      <c r="U41" s="9">
        <v>-9.3</v>
      </c>
      <c r="V41" s="9">
        <v>-5.3</v>
      </c>
      <c r="W41" s="50"/>
      <c r="X41" s="87"/>
      <c r="Y41" s="88"/>
      <c r="AA41" s="4">
        <f t="shared" si="0"/>
        <v>100</v>
      </c>
      <c r="AB41" s="34" t="str">
        <f t="shared" si="1"/>
        <v>ОК</v>
      </c>
      <c r="AC41"/>
    </row>
    <row r="42" spans="2:29" ht="12.75">
      <c r="B42" s="20">
        <v>27</v>
      </c>
      <c r="C42" s="5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  <c r="Q42" s="52"/>
      <c r="R42" s="51"/>
      <c r="S42" s="52"/>
      <c r="T42" s="51"/>
      <c r="U42" s="9"/>
      <c r="V42" s="9"/>
      <c r="W42" s="50"/>
      <c r="X42" s="87"/>
      <c r="Y42" s="88"/>
      <c r="AA42" s="4">
        <f t="shared" si="0"/>
        <v>0</v>
      </c>
      <c r="AB42" s="34" t="str">
        <f t="shared" si="1"/>
        <v> </v>
      </c>
      <c r="AC42"/>
    </row>
    <row r="43" spans="2:29" ht="12.75">
      <c r="B43" s="20">
        <v>28</v>
      </c>
      <c r="C43" s="53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52"/>
      <c r="R43" s="51"/>
      <c r="S43" s="52"/>
      <c r="T43" s="51"/>
      <c r="U43" s="40"/>
      <c r="V43" s="40"/>
      <c r="W43" s="39"/>
      <c r="X43" s="39"/>
      <c r="Y43" s="19"/>
      <c r="AA43" s="4">
        <f t="shared" si="0"/>
        <v>0</v>
      </c>
      <c r="AB43" s="34" t="str">
        <f t="shared" si="1"/>
        <v> </v>
      </c>
      <c r="AC43"/>
    </row>
    <row r="44" spans="2:29" ht="12.75" customHeight="1">
      <c r="B44" s="20">
        <v>29</v>
      </c>
      <c r="C44" s="53">
        <v>94.5622</v>
      </c>
      <c r="D44" s="50">
        <v>3.0896</v>
      </c>
      <c r="E44" s="50">
        <v>1.0091</v>
      </c>
      <c r="F44" s="50">
        <v>0.1589</v>
      </c>
      <c r="G44" s="50">
        <v>0.1627</v>
      </c>
      <c r="H44" s="50">
        <v>0.0019</v>
      </c>
      <c r="I44" s="50">
        <v>0.0371</v>
      </c>
      <c r="J44" s="50">
        <v>0.0281</v>
      </c>
      <c r="K44" s="50">
        <v>0.0119</v>
      </c>
      <c r="L44" s="50">
        <v>0.0095</v>
      </c>
      <c r="M44" s="50">
        <v>0.6882</v>
      </c>
      <c r="N44" s="50">
        <v>0.2409</v>
      </c>
      <c r="O44" s="50">
        <v>0.7121</v>
      </c>
      <c r="P44" s="51">
        <v>34.78</v>
      </c>
      <c r="Q44" s="52">
        <v>8308</v>
      </c>
      <c r="R44" s="51">
        <v>38.53</v>
      </c>
      <c r="S44" s="52">
        <v>9203</v>
      </c>
      <c r="T44" s="51">
        <v>50.11</v>
      </c>
      <c r="U44" s="9"/>
      <c r="V44" s="9"/>
      <c r="W44" s="50"/>
      <c r="X44" s="50"/>
      <c r="Y44" s="53"/>
      <c r="AA44" s="4">
        <f t="shared" si="0"/>
        <v>100.0001</v>
      </c>
      <c r="AB44" s="34" t="str">
        <f t="shared" si="1"/>
        <v> </v>
      </c>
      <c r="AC44"/>
    </row>
    <row r="45" spans="2:29" ht="12.75" customHeight="1">
      <c r="B45" s="20">
        <v>30</v>
      </c>
      <c r="C45" s="53">
        <v>95.198</v>
      </c>
      <c r="D45" s="50">
        <v>2.6716</v>
      </c>
      <c r="E45" s="50">
        <v>0.8651</v>
      </c>
      <c r="F45" s="50">
        <v>0.1357</v>
      </c>
      <c r="G45" s="50">
        <v>0.1366</v>
      </c>
      <c r="H45" s="50">
        <v>0.0013</v>
      </c>
      <c r="I45" s="50">
        <v>0.0296</v>
      </c>
      <c r="J45" s="50">
        <v>0.0222</v>
      </c>
      <c r="K45" s="50">
        <v>0.0121</v>
      </c>
      <c r="L45" s="50">
        <v>0.0086</v>
      </c>
      <c r="M45" s="50">
        <v>0.7069</v>
      </c>
      <c r="N45" s="50">
        <v>0.2123</v>
      </c>
      <c r="O45" s="50">
        <v>0.7065</v>
      </c>
      <c r="P45" s="51">
        <v>34.55</v>
      </c>
      <c r="Q45" s="52">
        <v>8252</v>
      </c>
      <c r="R45" s="51">
        <v>38.28</v>
      </c>
      <c r="S45" s="52">
        <v>9144</v>
      </c>
      <c r="T45" s="85">
        <v>49.986</v>
      </c>
      <c r="U45" s="40"/>
      <c r="V45" s="40"/>
      <c r="W45" s="39"/>
      <c r="X45" s="39"/>
      <c r="Y45" s="19"/>
      <c r="AA45" s="4">
        <f t="shared" si="0"/>
        <v>100</v>
      </c>
      <c r="AB45" s="34" t="str">
        <f t="shared" si="1"/>
        <v>ОК</v>
      </c>
      <c r="AC45"/>
    </row>
    <row r="46" spans="2:29" ht="12.75" customHeight="1">
      <c r="B46" s="20">
        <v>31</v>
      </c>
      <c r="C46" s="53">
        <v>95.2767</v>
      </c>
      <c r="D46" s="50">
        <v>2.6234</v>
      </c>
      <c r="E46" s="50">
        <v>0.8509</v>
      </c>
      <c r="F46" s="50">
        <v>0.1328</v>
      </c>
      <c r="G46" s="50">
        <v>0.1325</v>
      </c>
      <c r="H46" s="50">
        <v>0.0012</v>
      </c>
      <c r="I46" s="50">
        <v>0.0281</v>
      </c>
      <c r="J46" s="50">
        <v>0.0211</v>
      </c>
      <c r="K46" s="50">
        <v>0.0091</v>
      </c>
      <c r="L46" s="50">
        <v>0.0086</v>
      </c>
      <c r="M46" s="50">
        <v>0.7061</v>
      </c>
      <c r="N46" s="50">
        <v>0.2095</v>
      </c>
      <c r="O46" s="50">
        <v>0.7057</v>
      </c>
      <c r="P46" s="51">
        <v>34.5179</v>
      </c>
      <c r="Q46" s="52">
        <v>8244</v>
      </c>
      <c r="R46" s="51">
        <v>38.2497</v>
      </c>
      <c r="S46" s="52">
        <v>9136</v>
      </c>
      <c r="T46" s="85">
        <v>49.9698</v>
      </c>
      <c r="U46" s="9">
        <v>-9.6</v>
      </c>
      <c r="V46" s="9">
        <v>-5.3</v>
      </c>
      <c r="W46" s="39"/>
      <c r="X46" s="39"/>
      <c r="Y46" s="19"/>
      <c r="AA46" s="4">
        <f t="shared" si="0"/>
        <v>100.00000000000001</v>
      </c>
      <c r="AB46" s="34" t="str">
        <f t="shared" si="1"/>
        <v>ОК</v>
      </c>
      <c r="AC46"/>
    </row>
    <row r="47" spans="2:29" ht="12.75" customHeight="1">
      <c r="B47" s="20"/>
      <c r="C47" s="53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1"/>
      <c r="Q47" s="52"/>
      <c r="R47" s="51"/>
      <c r="S47" s="52"/>
      <c r="T47" s="85"/>
      <c r="U47" s="40"/>
      <c r="V47" s="40"/>
      <c r="W47" s="39"/>
      <c r="X47" s="39"/>
      <c r="Y47" s="19"/>
      <c r="AA47" s="4"/>
      <c r="AB47" s="34"/>
      <c r="AC47"/>
    </row>
    <row r="48" spans="2:29" ht="12.75" customHeight="1">
      <c r="B48" s="20"/>
      <c r="C48" s="58">
        <f aca="true" t="shared" si="2" ref="C48:N48">SUM(C15:C47)</f>
        <v>2084.5739000000003</v>
      </c>
      <c r="D48" s="50">
        <f t="shared" si="2"/>
        <v>63.9644</v>
      </c>
      <c r="E48" s="50">
        <f t="shared" si="2"/>
        <v>21.002000000000006</v>
      </c>
      <c r="F48" s="50">
        <f t="shared" si="2"/>
        <v>3.3494</v>
      </c>
      <c r="G48" s="50">
        <f t="shared" si="2"/>
        <v>3.4823999999999997</v>
      </c>
      <c r="H48" s="50">
        <f t="shared" si="2"/>
        <v>0.0324</v>
      </c>
      <c r="I48" s="50">
        <f t="shared" si="2"/>
        <v>0.7868</v>
      </c>
      <c r="J48" s="50">
        <f t="shared" si="2"/>
        <v>0.5957000000000001</v>
      </c>
      <c r="K48" s="50">
        <f t="shared" si="2"/>
        <v>0.334</v>
      </c>
      <c r="L48" s="50">
        <f t="shared" si="2"/>
        <v>0.21490000000000004</v>
      </c>
      <c r="M48" s="50">
        <f t="shared" si="2"/>
        <v>17.0095</v>
      </c>
      <c r="N48" s="50">
        <f t="shared" si="2"/>
        <v>4.6539</v>
      </c>
      <c r="O48" s="8"/>
      <c r="P48" s="8">
        <f>SUM(P15:P47)</f>
        <v>762.9428</v>
      </c>
      <c r="Q48" s="52">
        <f>SUM(Q15:Q47)</f>
        <v>182230</v>
      </c>
      <c r="R48" s="8">
        <f>SUM(R15:R47)</f>
        <v>845.2674999999999</v>
      </c>
      <c r="S48" s="52">
        <f>SUM(S15:S47)</f>
        <v>201895</v>
      </c>
      <c r="T48" s="8">
        <f>SUM(T15:T47)</f>
        <v>1100.7368000000001</v>
      </c>
      <c r="U48" s="9"/>
      <c r="V48" s="9"/>
      <c r="W48" s="50"/>
      <c r="X48" s="50"/>
      <c r="Y48" s="53"/>
      <c r="AA48" s="4">
        <f t="shared" si="0"/>
        <v>2199.9992999999995</v>
      </c>
      <c r="AB48" s="34" t="str">
        <f t="shared" si="1"/>
        <v> </v>
      </c>
      <c r="AC48"/>
    </row>
    <row r="49" spans="2:29" ht="14.25" customHeight="1" hidden="1">
      <c r="B49" s="7">
        <v>31</v>
      </c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10"/>
      <c r="V49" s="10"/>
      <c r="W49" s="10"/>
      <c r="X49" s="10"/>
      <c r="Y49" s="11"/>
      <c r="AA49" s="4">
        <f>SUM(D49:N49,P49)</f>
        <v>0</v>
      </c>
      <c r="AB49" s="5"/>
      <c r="AC49"/>
    </row>
    <row r="50" spans="3:29" ht="12.75"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AA50" s="4"/>
      <c r="AB50" s="5"/>
      <c r="AC50"/>
    </row>
    <row r="51" spans="3:4" ht="12.75">
      <c r="C51" s="1"/>
      <c r="D51" s="1"/>
    </row>
    <row r="52" spans="3:25" ht="15">
      <c r="C52" s="13" t="s">
        <v>47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 t="s">
        <v>48</v>
      </c>
      <c r="R52" s="14"/>
      <c r="S52" s="14"/>
      <c r="T52" s="59"/>
      <c r="U52" s="60"/>
      <c r="V52" s="60"/>
      <c r="W52" s="97">
        <v>42613</v>
      </c>
      <c r="X52" s="98"/>
      <c r="Y52" s="15"/>
    </row>
    <row r="53" spans="3:24" ht="12.75">
      <c r="C53" s="1"/>
      <c r="D53" s="1" t="s">
        <v>28</v>
      </c>
      <c r="O53" s="2"/>
      <c r="P53" s="17" t="s">
        <v>30</v>
      </c>
      <c r="Q53" s="17"/>
      <c r="T53" s="2"/>
      <c r="U53" s="16" t="s">
        <v>0</v>
      </c>
      <c r="W53" s="2"/>
      <c r="X53" s="16" t="s">
        <v>17</v>
      </c>
    </row>
    <row r="54" spans="3:25" ht="18" customHeight="1">
      <c r="C54" s="13" t="s">
        <v>37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 t="s">
        <v>2</v>
      </c>
      <c r="P54" s="14"/>
      <c r="Q54" s="14" t="s">
        <v>1</v>
      </c>
      <c r="R54" s="14"/>
      <c r="S54" s="14"/>
      <c r="T54" s="14"/>
      <c r="U54" s="60"/>
      <c r="V54" s="60"/>
      <c r="W54" s="97">
        <v>42613</v>
      </c>
      <c r="X54" s="98"/>
      <c r="Y54" s="14"/>
    </row>
    <row r="55" spans="3:24" ht="12.75">
      <c r="C55" s="1"/>
      <c r="D55" s="1" t="s">
        <v>29</v>
      </c>
      <c r="O55" s="2"/>
      <c r="P55" s="16" t="s">
        <v>30</v>
      </c>
      <c r="Q55" s="16"/>
      <c r="T55" s="2"/>
      <c r="U55" s="16" t="s">
        <v>0</v>
      </c>
      <c r="W55" s="2"/>
      <c r="X55" t="s">
        <v>17</v>
      </c>
    </row>
    <row r="59" spans="3:10" ht="12.75">
      <c r="C59" s="42"/>
      <c r="D59" s="35"/>
      <c r="E59" s="35"/>
      <c r="F59" s="35"/>
      <c r="G59" s="35"/>
      <c r="H59" s="35"/>
      <c r="I59" s="35"/>
      <c r="J59" s="35"/>
    </row>
  </sheetData>
  <sheetProtection/>
  <mergeCells count="32">
    <mergeCell ref="B8:Y8"/>
    <mergeCell ref="K13:K15"/>
    <mergeCell ref="J13:J15"/>
    <mergeCell ref="W12:W15"/>
    <mergeCell ref="X12:X15"/>
    <mergeCell ref="H13:H15"/>
    <mergeCell ref="S13:S15"/>
    <mergeCell ref="N13:N15"/>
    <mergeCell ref="I13:I15"/>
    <mergeCell ref="L13:L15"/>
    <mergeCell ref="F13:F15"/>
    <mergeCell ref="Q13:Q15"/>
    <mergeCell ref="P13:P15"/>
    <mergeCell ref="R13:R15"/>
    <mergeCell ref="O13:O15"/>
    <mergeCell ref="E13:E15"/>
    <mergeCell ref="C6:AA6"/>
    <mergeCell ref="Y12:Y15"/>
    <mergeCell ref="U12:U15"/>
    <mergeCell ref="D13:D15"/>
    <mergeCell ref="G13:G15"/>
    <mergeCell ref="M13:M15"/>
    <mergeCell ref="C50:Y50"/>
    <mergeCell ref="C13:C15"/>
    <mergeCell ref="B7:Y7"/>
    <mergeCell ref="B12:B15"/>
    <mergeCell ref="W54:X54"/>
    <mergeCell ref="C12:N12"/>
    <mergeCell ref="T13:T15"/>
    <mergeCell ref="O12:T12"/>
    <mergeCell ref="V12:V15"/>
    <mergeCell ref="W52:X5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SheetLayoutView="100" workbookViewId="0" topLeftCell="A28">
      <selection activeCell="A9" sqref="A9:G9"/>
    </sheetView>
  </sheetViews>
  <sheetFormatPr defaultColWidth="9.00390625" defaultRowHeight="12.75"/>
  <cols>
    <col min="1" max="2" width="11.75390625" style="0" customWidth="1"/>
    <col min="3" max="3" width="12.25390625" style="0" customWidth="1"/>
    <col min="4" max="4" width="14.125" style="0" customWidth="1"/>
    <col min="5" max="5" width="15.00390625" style="0" customWidth="1"/>
    <col min="6" max="6" width="14.625" style="0" customWidth="1"/>
    <col min="7" max="8" width="13.625" style="0" customWidth="1"/>
    <col min="9" max="9" width="30.875" style="0" customWidth="1"/>
    <col min="10" max="10" width="9.125" style="6" customWidth="1"/>
  </cols>
  <sheetData>
    <row r="1" spans="2:8" ht="12.75">
      <c r="B1" s="44" t="s">
        <v>31</v>
      </c>
      <c r="C1" s="44"/>
      <c r="D1" s="44"/>
      <c r="E1" s="36"/>
      <c r="F1" s="35"/>
      <c r="G1" s="35"/>
      <c r="H1" s="35"/>
    </row>
    <row r="2" spans="2:8" ht="12.75">
      <c r="B2" s="44" t="s">
        <v>32</v>
      </c>
      <c r="C2" s="44"/>
      <c r="D2" s="44"/>
      <c r="E2" s="36"/>
      <c r="F2" s="35"/>
      <c r="G2" s="35"/>
      <c r="H2" s="35"/>
    </row>
    <row r="3" spans="2:9" ht="12.75">
      <c r="B3" s="45" t="s">
        <v>33</v>
      </c>
      <c r="C3" s="45"/>
      <c r="D3" s="45"/>
      <c r="E3" s="36"/>
      <c r="F3" s="38"/>
      <c r="G3" s="38"/>
      <c r="H3" s="38"/>
      <c r="I3" s="3"/>
    </row>
    <row r="4" spans="2:9" ht="12.75">
      <c r="B4" s="36"/>
      <c r="C4" s="36"/>
      <c r="D4" s="36"/>
      <c r="E4" s="36"/>
      <c r="F4" s="38"/>
      <c r="G4" s="38"/>
      <c r="H4" s="38"/>
      <c r="I4" s="3"/>
    </row>
    <row r="5" spans="2:9" ht="15">
      <c r="B5" s="35"/>
      <c r="C5" s="61"/>
      <c r="D5" s="61"/>
      <c r="E5" s="61"/>
      <c r="F5" s="61"/>
      <c r="G5" s="61"/>
      <c r="H5" s="61"/>
      <c r="I5" s="23"/>
    </row>
    <row r="6" spans="1:9" ht="18" customHeight="1">
      <c r="A6" s="117" t="s">
        <v>39</v>
      </c>
      <c r="B6" s="117"/>
      <c r="C6" s="117"/>
      <c r="D6" s="117"/>
      <c r="E6" s="117"/>
      <c r="F6" s="117"/>
      <c r="G6" s="117"/>
      <c r="H6" s="62"/>
      <c r="I6" s="25"/>
    </row>
    <row r="7" spans="1:9" ht="18" customHeight="1">
      <c r="A7" s="118" t="s">
        <v>49</v>
      </c>
      <c r="B7" s="118"/>
      <c r="C7" s="118"/>
      <c r="D7" s="118"/>
      <c r="E7" s="118"/>
      <c r="F7" s="118"/>
      <c r="G7" s="118"/>
      <c r="H7" s="63"/>
      <c r="I7" s="24"/>
    </row>
    <row r="8" spans="1:9" ht="18" customHeight="1">
      <c r="A8" s="118" t="s">
        <v>50</v>
      </c>
      <c r="B8" s="118"/>
      <c r="C8" s="118"/>
      <c r="D8" s="118"/>
      <c r="E8" s="118"/>
      <c r="F8" s="118"/>
      <c r="G8" s="118"/>
      <c r="H8" s="63"/>
      <c r="I8" s="24"/>
    </row>
    <row r="9" spans="1:9" ht="18" customHeight="1">
      <c r="A9" s="118" t="s">
        <v>121</v>
      </c>
      <c r="B9" s="118"/>
      <c r="C9" s="118"/>
      <c r="D9" s="118"/>
      <c r="E9" s="118"/>
      <c r="F9" s="118"/>
      <c r="G9" s="118"/>
      <c r="H9" s="63"/>
      <c r="I9" s="26"/>
    </row>
    <row r="10" spans="2:9" ht="24" customHeight="1">
      <c r="B10" s="21"/>
      <c r="C10" s="22"/>
      <c r="D10" s="22"/>
      <c r="E10" s="22"/>
      <c r="F10" s="22"/>
      <c r="G10" s="22"/>
      <c r="H10" s="26"/>
      <c r="I10" s="26"/>
    </row>
    <row r="11" spans="2:10" ht="30" customHeight="1">
      <c r="B11" s="94" t="s">
        <v>27</v>
      </c>
      <c r="C11" s="99" t="s">
        <v>44</v>
      </c>
      <c r="D11" s="100"/>
      <c r="E11" s="100"/>
      <c r="F11" s="113" t="s">
        <v>45</v>
      </c>
      <c r="G11" s="114" t="s">
        <v>66</v>
      </c>
      <c r="H11" s="69"/>
      <c r="I11" s="27"/>
      <c r="J11"/>
    </row>
    <row r="12" spans="2:10" ht="48.75" customHeight="1">
      <c r="B12" s="95"/>
      <c r="C12" s="91" t="s">
        <v>54</v>
      </c>
      <c r="D12" s="103" t="s">
        <v>55</v>
      </c>
      <c r="E12" s="103" t="s">
        <v>56</v>
      </c>
      <c r="F12" s="113"/>
      <c r="G12" s="115"/>
      <c r="H12" s="69"/>
      <c r="I12" s="27"/>
      <c r="J12"/>
    </row>
    <row r="13" spans="2:10" ht="15.75" customHeight="1">
      <c r="B13" s="95"/>
      <c r="C13" s="91"/>
      <c r="D13" s="103"/>
      <c r="E13" s="103"/>
      <c r="F13" s="113"/>
      <c r="G13" s="115"/>
      <c r="H13" s="69"/>
      <c r="I13" s="27"/>
      <c r="J13"/>
    </row>
    <row r="14" spans="2:10" ht="30" customHeight="1">
      <c r="B14" s="96"/>
      <c r="C14" s="91"/>
      <c r="D14" s="103"/>
      <c r="E14" s="103"/>
      <c r="F14" s="113"/>
      <c r="G14" s="116"/>
      <c r="H14" s="69"/>
      <c r="I14" s="27"/>
      <c r="J14"/>
    </row>
    <row r="15" spans="2:11" ht="15.75" customHeight="1">
      <c r="B15" s="18">
        <v>1</v>
      </c>
      <c r="C15" s="81">
        <f>Лист1!AQ3</f>
        <v>914223.72</v>
      </c>
      <c r="D15" s="81">
        <f>Лист1!AL3</f>
        <v>504.65</v>
      </c>
      <c r="E15" s="81">
        <f>Лист1!AF3</f>
        <v>7500.62</v>
      </c>
      <c r="F15" s="77">
        <f aca="true" t="shared" si="0" ref="F15:F42">SUM(C15:E15)</f>
        <v>922228.99</v>
      </c>
      <c r="G15" s="76">
        <v>34.55</v>
      </c>
      <c r="H15" s="70"/>
      <c r="I15" s="28"/>
      <c r="J15" s="112"/>
      <c r="K15" s="112"/>
    </row>
    <row r="16" spans="2:11" ht="15.75">
      <c r="B16" s="18">
        <v>2</v>
      </c>
      <c r="C16" s="81">
        <f>Лист1!AQ4</f>
        <v>958247.9099999999</v>
      </c>
      <c r="D16" s="81">
        <f>Лист1!AL4</f>
        <v>457.99</v>
      </c>
      <c r="E16" s="81">
        <f>Лист1!AF4</f>
        <v>6427.39</v>
      </c>
      <c r="F16" s="77">
        <f t="shared" si="0"/>
        <v>965133.2899999999</v>
      </c>
      <c r="G16" s="76">
        <f>IF(Паспорт!P17&gt;0,Паспорт!P17,G15)</f>
        <v>34.78</v>
      </c>
      <c r="H16" s="71"/>
      <c r="I16" s="28"/>
      <c r="J16" s="112"/>
      <c r="K16" s="112"/>
    </row>
    <row r="17" spans="2:11" ht="15.75">
      <c r="B17" s="18">
        <v>3</v>
      </c>
      <c r="C17" s="81">
        <f>Лист1!AQ5</f>
        <v>1026908.22</v>
      </c>
      <c r="D17" s="81">
        <f>Лист1!AL5</f>
        <v>391.26</v>
      </c>
      <c r="E17" s="81">
        <f>Лист1!AF5</f>
        <v>6244.17</v>
      </c>
      <c r="F17" s="77">
        <f t="shared" si="0"/>
        <v>1033543.65</v>
      </c>
      <c r="G17" s="76">
        <f>IF(Паспорт!P18&gt;0,Паспорт!P18,G16)</f>
        <v>34.78</v>
      </c>
      <c r="H17" s="71"/>
      <c r="I17" s="28"/>
      <c r="J17" s="112"/>
      <c r="K17" s="112"/>
    </row>
    <row r="18" spans="2:11" ht="15.75">
      <c r="B18" s="18">
        <v>4</v>
      </c>
      <c r="C18" s="81">
        <f>Лист1!AQ6</f>
        <v>1083110.03</v>
      </c>
      <c r="D18" s="81">
        <f>Лист1!AL6</f>
        <v>467.17</v>
      </c>
      <c r="E18" s="81">
        <f>Лист1!AF6</f>
        <v>7057.63</v>
      </c>
      <c r="F18" s="77">
        <f t="shared" si="0"/>
        <v>1090634.8299999998</v>
      </c>
      <c r="G18" s="76">
        <f>IF(Паспорт!P19&gt;0,Паспорт!P19,G17)</f>
        <v>34.759</v>
      </c>
      <c r="H18" s="71"/>
      <c r="I18" s="28"/>
      <c r="J18" s="112"/>
      <c r="K18" s="112"/>
    </row>
    <row r="19" spans="2:11" ht="15.75">
      <c r="B19" s="18">
        <v>5</v>
      </c>
      <c r="C19" s="81">
        <f>Лист1!AQ7</f>
        <v>1083482.16</v>
      </c>
      <c r="D19" s="81">
        <f>Лист1!AL7</f>
        <v>310.89</v>
      </c>
      <c r="E19" s="81">
        <f>Лист1!AF7</f>
        <v>5916.88</v>
      </c>
      <c r="F19" s="77">
        <f t="shared" si="0"/>
        <v>1089709.9299999997</v>
      </c>
      <c r="G19" s="76">
        <f>IF(Паспорт!P20&gt;0,Паспорт!P20,G18)</f>
        <v>34.719</v>
      </c>
      <c r="H19" s="71"/>
      <c r="I19" s="28"/>
      <c r="J19" s="112"/>
      <c r="K19" s="112"/>
    </row>
    <row r="20" spans="2:11" ht="15.75" customHeight="1">
      <c r="B20" s="18">
        <v>6</v>
      </c>
      <c r="C20" s="81">
        <f>Лист1!AQ8</f>
        <v>1079338.76</v>
      </c>
      <c r="D20" s="81">
        <f>Лист1!AL8</f>
        <v>560.2</v>
      </c>
      <c r="E20" s="81">
        <f>Лист1!AF8</f>
        <v>8460.32</v>
      </c>
      <c r="F20" s="77">
        <f t="shared" si="0"/>
        <v>1088359.28</v>
      </c>
      <c r="G20" s="76">
        <f>IF(Паспорт!P21&gt;0,Паспорт!P21,G19)</f>
        <v>34.719</v>
      </c>
      <c r="H20" s="71"/>
      <c r="I20" s="28"/>
      <c r="J20" s="112"/>
      <c r="K20" s="112"/>
    </row>
    <row r="21" spans="2:11" ht="15.75">
      <c r="B21" s="18">
        <v>7</v>
      </c>
      <c r="C21" s="81">
        <f>Лист1!AQ9</f>
        <v>1047204.03</v>
      </c>
      <c r="D21" s="81">
        <f>Лист1!AL9</f>
        <v>755.1</v>
      </c>
      <c r="E21" s="81">
        <f>Лист1!AF9</f>
        <v>10367.95</v>
      </c>
      <c r="F21" s="77">
        <f t="shared" si="0"/>
        <v>1058327.08</v>
      </c>
      <c r="G21" s="76">
        <f>IF(Паспорт!P22&gt;0,Паспорт!P22,G20)</f>
        <v>34.719</v>
      </c>
      <c r="H21" s="71"/>
      <c r="I21" s="28"/>
      <c r="J21" s="112"/>
      <c r="K21" s="112"/>
    </row>
    <row r="22" spans="2:11" ht="15.75">
      <c r="B22" s="18">
        <v>8</v>
      </c>
      <c r="C22" s="81">
        <f>Лист1!AQ10</f>
        <v>976998.4000000001</v>
      </c>
      <c r="D22" s="81">
        <f>Лист1!AL10</f>
        <v>309.09</v>
      </c>
      <c r="E22" s="81">
        <f>Лист1!AF10</f>
        <v>6799.04</v>
      </c>
      <c r="F22" s="77">
        <f t="shared" si="0"/>
        <v>984106.5300000001</v>
      </c>
      <c r="G22" s="76">
        <f>IF(Паспорт!P23&gt;0,Паспорт!P23,G21)</f>
        <v>34.799</v>
      </c>
      <c r="H22" s="71"/>
      <c r="I22" s="28"/>
      <c r="J22" s="112"/>
      <c r="K22" s="112"/>
    </row>
    <row r="23" spans="2:10" ht="15" customHeight="1">
      <c r="B23" s="18">
        <v>9</v>
      </c>
      <c r="C23" s="81">
        <f>Лист1!AQ11</f>
        <v>1050106.66</v>
      </c>
      <c r="D23" s="81">
        <f>Лист1!AL11</f>
        <v>251.95</v>
      </c>
      <c r="E23" s="81">
        <f>Лист1!AF11</f>
        <v>4965.34</v>
      </c>
      <c r="F23" s="77">
        <f t="shared" si="0"/>
        <v>1055323.95</v>
      </c>
      <c r="G23" s="76">
        <f>IF(Паспорт!P24&gt;0,Паспорт!P24,G22)</f>
        <v>34.756</v>
      </c>
      <c r="H23" s="71"/>
      <c r="I23" s="28"/>
      <c r="J23" s="33"/>
    </row>
    <row r="24" spans="2:10" ht="15.75">
      <c r="B24" s="18">
        <v>10</v>
      </c>
      <c r="C24" s="81">
        <f>Лист1!AQ12</f>
        <v>1016952.04</v>
      </c>
      <c r="D24" s="81">
        <f>Лист1!AL12</f>
        <v>292.23</v>
      </c>
      <c r="E24" s="81">
        <f>Лист1!AF12</f>
        <v>5787.54</v>
      </c>
      <c r="F24" s="77">
        <f t="shared" si="0"/>
        <v>1023031.81</v>
      </c>
      <c r="G24" s="76">
        <f>IF(Паспорт!P25&gt;0,Паспорт!P25,G23)</f>
        <v>34.699</v>
      </c>
      <c r="H24" s="71"/>
      <c r="I24" s="28"/>
      <c r="J24" s="33"/>
    </row>
    <row r="25" spans="2:10" ht="15.75">
      <c r="B25" s="18">
        <v>11</v>
      </c>
      <c r="C25" s="81">
        <f>Лист1!AQ13</f>
        <v>1045460.04</v>
      </c>
      <c r="D25" s="81">
        <f>Лист1!AL13</f>
        <v>397.17</v>
      </c>
      <c r="E25" s="81">
        <f>Лист1!AF13</f>
        <v>6890.64</v>
      </c>
      <c r="F25" s="77">
        <f t="shared" si="0"/>
        <v>1052747.85</v>
      </c>
      <c r="G25" s="76">
        <f>IF(Паспорт!P26&gt;0,Паспорт!P26,G24)</f>
        <v>34.67</v>
      </c>
      <c r="H25" s="71"/>
      <c r="I25" s="28"/>
      <c r="J25" s="33"/>
    </row>
    <row r="26" spans="2:10" ht="15.75">
      <c r="B26" s="18">
        <v>12</v>
      </c>
      <c r="C26" s="81">
        <f>Лист1!AQ14</f>
        <v>1062007.85</v>
      </c>
      <c r="D26" s="81">
        <f>Лист1!AL14</f>
        <v>426.87</v>
      </c>
      <c r="E26" s="81">
        <f>Лист1!AF14</f>
        <v>6501.83</v>
      </c>
      <c r="F26" s="77">
        <f t="shared" si="0"/>
        <v>1068936.5500000003</v>
      </c>
      <c r="G26" s="76">
        <f>IF(Паспорт!P27&gt;0,Паспорт!P27,G25)</f>
        <v>34.62</v>
      </c>
      <c r="H26" s="71"/>
      <c r="I26" s="28"/>
      <c r="J26" s="33"/>
    </row>
    <row r="27" spans="2:10" ht="15.75">
      <c r="B27" s="18">
        <v>13</v>
      </c>
      <c r="C27" s="81">
        <f>Лист1!AQ15</f>
        <v>1017261.03</v>
      </c>
      <c r="D27" s="81">
        <f>Лист1!AL15</f>
        <v>275.21</v>
      </c>
      <c r="E27" s="81">
        <f>Лист1!AF15</f>
        <v>5419.01</v>
      </c>
      <c r="F27" s="77">
        <f t="shared" si="0"/>
        <v>1022955.25</v>
      </c>
      <c r="G27" s="76">
        <f>IF(Паспорт!P28&gt;0,Паспорт!P28,G26)</f>
        <v>34.62</v>
      </c>
      <c r="H27" s="71"/>
      <c r="I27" s="28"/>
      <c r="J27" s="33"/>
    </row>
    <row r="28" spans="2:10" ht="15.75">
      <c r="B28" s="18">
        <v>14</v>
      </c>
      <c r="C28" s="81">
        <f>Лист1!AQ16</f>
        <v>1017370.06</v>
      </c>
      <c r="D28" s="81">
        <f>Лист1!AL16</f>
        <v>444.57</v>
      </c>
      <c r="E28" s="81">
        <f>Лист1!AF16</f>
        <v>6749.61</v>
      </c>
      <c r="F28" s="77">
        <f t="shared" si="0"/>
        <v>1024564.24</v>
      </c>
      <c r="G28" s="76">
        <f>IF(Паспорт!P29&gt;0,Паспорт!P29,G27)</f>
        <v>34.62</v>
      </c>
      <c r="H28" s="71"/>
      <c r="I28" s="28"/>
      <c r="J28" s="33"/>
    </row>
    <row r="29" spans="2:10" ht="15.75">
      <c r="B29" s="18">
        <v>15</v>
      </c>
      <c r="C29" s="81">
        <f>Лист1!AQ17</f>
        <v>1007643.3499999999</v>
      </c>
      <c r="D29" s="81">
        <f>Лист1!AL17</f>
        <v>302.07</v>
      </c>
      <c r="E29" s="81">
        <f>Лист1!AF17</f>
        <v>6307.59</v>
      </c>
      <c r="F29" s="77">
        <f t="shared" si="0"/>
        <v>1014253.0099999998</v>
      </c>
      <c r="G29" s="76">
        <f>IF(Паспорт!P30&gt;0,Паспорт!P30,G28)</f>
        <v>34.659</v>
      </c>
      <c r="H29" s="71"/>
      <c r="I29" s="28"/>
      <c r="J29" s="33"/>
    </row>
    <row r="30" spans="2:10" ht="15.75">
      <c r="B30" s="20">
        <v>16</v>
      </c>
      <c r="C30" s="81">
        <f>Лист1!AQ18</f>
        <v>998197.23</v>
      </c>
      <c r="D30" s="81">
        <f>Лист1!AL18</f>
        <v>257.76</v>
      </c>
      <c r="E30" s="81">
        <f>Лист1!AF18</f>
        <v>5525.32</v>
      </c>
      <c r="F30" s="77">
        <f t="shared" si="0"/>
        <v>1003980.3099999999</v>
      </c>
      <c r="G30" s="76">
        <f>IF(Паспорт!P31&gt;0,Паспорт!P31,G29)</f>
        <v>34.8549</v>
      </c>
      <c r="H30" s="71"/>
      <c r="I30" s="28"/>
      <c r="J30" s="33"/>
    </row>
    <row r="31" spans="2:10" ht="15.75">
      <c r="B31" s="20">
        <v>17</v>
      </c>
      <c r="C31" s="81">
        <f>Лист1!AQ19</f>
        <v>1013644.41</v>
      </c>
      <c r="D31" s="81">
        <f>Лист1!AL19</f>
        <v>194.97</v>
      </c>
      <c r="E31" s="81">
        <f>Лист1!AF19</f>
        <v>4319.13</v>
      </c>
      <c r="F31" s="77">
        <f t="shared" si="0"/>
        <v>1018158.51</v>
      </c>
      <c r="G31" s="76">
        <f>IF(Паспорт!P32&gt;0,Паспорт!P32,G30)</f>
        <v>34.716</v>
      </c>
      <c r="H31" s="71"/>
      <c r="I31" s="28"/>
      <c r="J31" s="33"/>
    </row>
    <row r="32" spans="2:10" ht="15.75">
      <c r="B32" s="20">
        <v>18</v>
      </c>
      <c r="C32" s="81">
        <f>Лист1!AQ20</f>
        <v>1023923.97</v>
      </c>
      <c r="D32" s="81">
        <f>Лист1!AL20</f>
        <v>248.39</v>
      </c>
      <c r="E32" s="81">
        <f>Лист1!AF20</f>
        <v>4483.09</v>
      </c>
      <c r="F32" s="77">
        <f t="shared" si="0"/>
        <v>1028655.45</v>
      </c>
      <c r="G32" s="76">
        <f>IF(Паспорт!P33&gt;0,Паспорт!P33,G31)</f>
        <v>34.718</v>
      </c>
      <c r="H32" s="71"/>
      <c r="I32" s="28"/>
      <c r="J32" s="33"/>
    </row>
    <row r="33" spans="2:10" ht="15.75">
      <c r="B33" s="20">
        <v>19</v>
      </c>
      <c r="C33" s="81">
        <f>Лист1!AQ21</f>
        <v>1023901.35</v>
      </c>
      <c r="D33" s="81">
        <f>Лист1!AL21</f>
        <v>271.52</v>
      </c>
      <c r="E33" s="81">
        <f>Лист1!AF21</f>
        <v>4709.67</v>
      </c>
      <c r="F33" s="77">
        <f t="shared" si="0"/>
        <v>1028882.54</v>
      </c>
      <c r="G33" s="76">
        <f>IF(Паспорт!P34&gt;0,Паспорт!P34,G32)</f>
        <v>34.62</v>
      </c>
      <c r="H33" s="71"/>
      <c r="I33" s="28"/>
      <c r="J33" s="33"/>
    </row>
    <row r="34" spans="2:10" ht="15.75">
      <c r="B34" s="20">
        <v>20</v>
      </c>
      <c r="C34" s="81">
        <f>Лист1!AQ22</f>
        <v>1013372.26</v>
      </c>
      <c r="D34" s="81">
        <f>Лист1!AL22</f>
        <v>298.93</v>
      </c>
      <c r="E34" s="81">
        <f>Лист1!AF22</f>
        <v>5980.89</v>
      </c>
      <c r="F34" s="77">
        <f t="shared" si="0"/>
        <v>1019652.0800000001</v>
      </c>
      <c r="G34" s="76">
        <f>IF(Паспорт!P35&gt;0,Паспорт!P35,G33)</f>
        <v>34.62</v>
      </c>
      <c r="H34" s="71"/>
      <c r="I34" s="28"/>
      <c r="J34" s="33"/>
    </row>
    <row r="35" spans="2:10" ht="15.75">
      <c r="B35" s="20">
        <v>21</v>
      </c>
      <c r="C35" s="81">
        <f>Лист1!AQ23</f>
        <v>939855.28</v>
      </c>
      <c r="D35" s="81">
        <f>Лист1!AL23</f>
        <v>313</v>
      </c>
      <c r="E35" s="81">
        <f>Лист1!AF23</f>
        <v>4889.22</v>
      </c>
      <c r="F35" s="77">
        <f t="shared" si="0"/>
        <v>945057.5</v>
      </c>
      <c r="G35" s="76">
        <f>IF(Паспорт!P36&gt;0,Паспорт!P36,G34)</f>
        <v>34.62</v>
      </c>
      <c r="H35" s="71"/>
      <c r="I35" s="28"/>
      <c r="J35" s="33"/>
    </row>
    <row r="36" spans="2:10" ht="15.75">
      <c r="B36" s="20">
        <v>22</v>
      </c>
      <c r="C36" s="81">
        <f>Лист1!AQ24</f>
        <v>918782.97</v>
      </c>
      <c r="D36" s="81">
        <f>Лист1!AL24</f>
        <v>252.65</v>
      </c>
      <c r="E36" s="81">
        <f>Лист1!AF24</f>
        <v>4777.6</v>
      </c>
      <c r="F36" s="77">
        <f t="shared" si="0"/>
        <v>923813.22</v>
      </c>
      <c r="G36" s="76">
        <f>IF(Паспорт!P37&gt;0,Паспорт!P37,G35)</f>
        <v>34.575</v>
      </c>
      <c r="H36" s="71"/>
      <c r="I36" s="28"/>
      <c r="J36" s="33"/>
    </row>
    <row r="37" spans="2:10" ht="15.75">
      <c r="B37" s="20">
        <v>23</v>
      </c>
      <c r="C37" s="81">
        <f>Лист1!AQ25</f>
        <v>993410.47</v>
      </c>
      <c r="D37" s="81">
        <f>Лист1!AL25</f>
        <v>217.3</v>
      </c>
      <c r="E37" s="81">
        <f>Лист1!AF25</f>
        <v>4143.82</v>
      </c>
      <c r="F37" s="77">
        <f t="shared" si="0"/>
        <v>997771.59</v>
      </c>
      <c r="G37" s="76">
        <f>IF(Паспорт!P38&gt;0,Паспорт!P38,G36)</f>
        <v>34.57</v>
      </c>
      <c r="H37" s="71"/>
      <c r="I37" s="28"/>
      <c r="J37" s="33"/>
    </row>
    <row r="38" spans="2:10" ht="15.75">
      <c r="B38" s="20">
        <v>24</v>
      </c>
      <c r="C38" s="81">
        <f>Лист1!AQ26</f>
        <v>985230.0999999999</v>
      </c>
      <c r="D38" s="81">
        <f>Лист1!AL26</f>
        <v>212.52</v>
      </c>
      <c r="E38" s="81">
        <f>Лист1!AF26</f>
        <v>4141.14</v>
      </c>
      <c r="F38" s="77">
        <f t="shared" si="0"/>
        <v>989583.7599999999</v>
      </c>
      <c r="G38" s="76">
        <f>IF(Паспорт!P39&gt;0,Паспорт!P39,G37)</f>
        <v>34.57</v>
      </c>
      <c r="H38" s="71"/>
      <c r="I38" s="28"/>
      <c r="J38" s="33"/>
    </row>
    <row r="39" spans="2:10" ht="15.75">
      <c r="B39" s="20">
        <v>25</v>
      </c>
      <c r="C39" s="81">
        <f>Лист1!AQ27</f>
        <v>970028.1</v>
      </c>
      <c r="D39" s="81">
        <f>Лист1!AL27</f>
        <v>185.24</v>
      </c>
      <c r="E39" s="81">
        <f>Лист1!AF27</f>
        <v>4012.01</v>
      </c>
      <c r="F39" s="77">
        <f t="shared" si="0"/>
        <v>974225.35</v>
      </c>
      <c r="G39" s="76">
        <f>IF(Паспорт!P40&gt;0,Паспорт!P40,G38)</f>
        <v>34.62</v>
      </c>
      <c r="H39" s="71"/>
      <c r="I39" s="28"/>
      <c r="J39" s="33"/>
    </row>
    <row r="40" spans="2:10" ht="15.75">
      <c r="B40" s="20">
        <v>26</v>
      </c>
      <c r="C40" s="81">
        <f>Лист1!AQ28</f>
        <v>1039888.25</v>
      </c>
      <c r="D40" s="81">
        <f>Лист1!AL28</f>
        <v>251.94</v>
      </c>
      <c r="E40" s="81">
        <f>Лист1!AF28</f>
        <v>4635.31</v>
      </c>
      <c r="F40" s="77">
        <f t="shared" si="0"/>
        <v>1044775.5</v>
      </c>
      <c r="G40" s="76">
        <f>IF(Паспорт!P41&gt;0,Паспорт!P41,G39)</f>
        <v>34.63</v>
      </c>
      <c r="H40" s="71"/>
      <c r="I40" s="28"/>
      <c r="J40" s="33"/>
    </row>
    <row r="41" spans="2:10" ht="15.75">
      <c r="B41" s="20">
        <v>27</v>
      </c>
      <c r="C41" s="81">
        <f>Лист1!AQ29</f>
        <v>979857.03</v>
      </c>
      <c r="D41" s="81">
        <f>Лист1!AL29</f>
        <v>218.65</v>
      </c>
      <c r="E41" s="81">
        <f>Лист1!AF29</f>
        <v>4126.89</v>
      </c>
      <c r="F41" s="77">
        <f t="shared" si="0"/>
        <v>984202.5700000001</v>
      </c>
      <c r="G41" s="76">
        <f>IF(Паспорт!P42&gt;0,Паспорт!P42,G40)</f>
        <v>34.63</v>
      </c>
      <c r="H41" s="71"/>
      <c r="I41" s="28"/>
      <c r="J41" s="33"/>
    </row>
    <row r="42" spans="2:10" ht="12.75" customHeight="1">
      <c r="B42" s="20">
        <v>28</v>
      </c>
      <c r="C42" s="81">
        <f>Лист1!AQ30</f>
        <v>893525.03</v>
      </c>
      <c r="D42" s="81">
        <f>Лист1!AL30</f>
        <v>242.31</v>
      </c>
      <c r="E42" s="81">
        <f>Лист1!AF30</f>
        <v>4086.21</v>
      </c>
      <c r="F42" s="77">
        <f t="shared" si="0"/>
        <v>897853.55</v>
      </c>
      <c r="G42" s="76">
        <f>IF(Паспорт!P43&gt;0,Паспорт!P43,G41)</f>
        <v>34.63</v>
      </c>
      <c r="H42" s="71"/>
      <c r="I42" s="28"/>
      <c r="J42" s="33"/>
    </row>
    <row r="43" spans="2:10" ht="15" customHeight="1">
      <c r="B43" s="20">
        <v>29</v>
      </c>
      <c r="C43" s="81">
        <f>Лист1!AQ31</f>
        <v>886053.88</v>
      </c>
      <c r="D43" s="81">
        <f>Лист1!AL31</f>
        <v>253.36</v>
      </c>
      <c r="E43" s="81">
        <f>Лист1!AF31</f>
        <v>4200.11</v>
      </c>
      <c r="F43" s="77">
        <f>SUM(C43:E43)</f>
        <v>890507.35</v>
      </c>
      <c r="G43" s="76">
        <f>IF(Паспорт!P44&gt;0,Паспорт!P44,G42)</f>
        <v>34.78</v>
      </c>
      <c r="H43" s="71"/>
      <c r="I43" s="28"/>
      <c r="J43" s="33"/>
    </row>
    <row r="44" spans="2:10" ht="13.5" customHeight="1">
      <c r="B44" s="20">
        <v>30</v>
      </c>
      <c r="C44" s="81">
        <f>Лист1!AQ32</f>
        <v>1100757.51</v>
      </c>
      <c r="D44" s="81">
        <f>Лист1!AL32</f>
        <v>225.94</v>
      </c>
      <c r="E44" s="81">
        <f>Лист1!AF32</f>
        <v>3929.27</v>
      </c>
      <c r="F44" s="77">
        <f>SUM(C44:E44)</f>
        <v>1104912.72</v>
      </c>
      <c r="G44" s="76">
        <f>IF(Паспорт!P45&gt;0,Паспорт!P45,G43)</f>
        <v>34.55</v>
      </c>
      <c r="H44" s="71"/>
      <c r="I44" s="28"/>
      <c r="J44" s="33"/>
    </row>
    <row r="45" spans="2:10" ht="12.75" customHeight="1">
      <c r="B45" s="20">
        <v>31</v>
      </c>
      <c r="C45" s="81">
        <f>Лист1!AQ33</f>
        <v>1175584.1</v>
      </c>
      <c r="D45" s="81">
        <f>Лист1!AL33</f>
        <v>225.4</v>
      </c>
      <c r="E45" s="81">
        <f>Лист1!AF33</f>
        <v>3747.53</v>
      </c>
      <c r="F45" s="77">
        <f>SUM(C45:E45)</f>
        <v>1179557.03</v>
      </c>
      <c r="G45" s="76">
        <f>IF(Паспорт!P46&gt;0,Паспорт!P46,G44)</f>
        <v>34.5179</v>
      </c>
      <c r="H45" s="71"/>
      <c r="I45" s="32"/>
      <c r="J45" s="33"/>
    </row>
    <row r="46" spans="2:11" ht="66" customHeight="1">
      <c r="B46" s="20" t="s">
        <v>45</v>
      </c>
      <c r="C46" s="78">
        <f>SUM(C15:C45)</f>
        <v>31342326.200000007</v>
      </c>
      <c r="D46" s="78">
        <f>SUM(D15:D45)</f>
        <v>10016.3</v>
      </c>
      <c r="E46" s="78">
        <f>SUM(E15:E45)</f>
        <v>173102.77000000002</v>
      </c>
      <c r="F46" s="79">
        <f>SUM(F15:F45)</f>
        <v>31525445.270000007</v>
      </c>
      <c r="G46" s="80">
        <f>SUMPRODUCT(G15:G45,F15:F45)/SUM(F15:F45)</f>
        <v>34.66717920822077</v>
      </c>
      <c r="H46" s="72"/>
      <c r="I46" s="31"/>
      <c r="J46" s="111"/>
      <c r="K46" s="111"/>
    </row>
    <row r="47" spans="2:10" ht="14.25" customHeight="1" hidden="1">
      <c r="B47" s="7">
        <v>31</v>
      </c>
      <c r="C47" s="12"/>
      <c r="D47" s="8"/>
      <c r="E47" s="8"/>
      <c r="F47" s="8"/>
      <c r="G47" s="8"/>
      <c r="H47" s="73"/>
      <c r="I47" s="29"/>
      <c r="J47"/>
    </row>
    <row r="48" spans="3:10" ht="12.75">
      <c r="C48" s="110"/>
      <c r="D48" s="110"/>
      <c r="E48" s="110"/>
      <c r="F48" s="110"/>
      <c r="G48" s="110"/>
      <c r="H48" s="30"/>
      <c r="I48" s="30"/>
      <c r="J48"/>
    </row>
    <row r="49" spans="1:10" ht="12.75">
      <c r="A49" s="64" t="s">
        <v>41</v>
      </c>
      <c r="B49" s="64"/>
      <c r="C49" s="64"/>
      <c r="D49" s="64"/>
      <c r="E49" s="64"/>
      <c r="F49" s="64" t="s">
        <v>48</v>
      </c>
      <c r="G49" s="65"/>
      <c r="H49" s="65"/>
      <c r="I49" s="60"/>
      <c r="J49" s="74"/>
    </row>
    <row r="50" spans="1:10" ht="12.75">
      <c r="A50" s="1"/>
      <c r="B50" s="1" t="s">
        <v>42</v>
      </c>
      <c r="C50" s="1"/>
      <c r="D50" s="1"/>
      <c r="E50" s="1"/>
      <c r="F50" s="66" t="s">
        <v>51</v>
      </c>
      <c r="G50" s="67"/>
      <c r="H50" s="67" t="s">
        <v>0</v>
      </c>
      <c r="I50" s="67" t="s">
        <v>17</v>
      </c>
      <c r="J50" s="75"/>
    </row>
    <row r="51" spans="1:10" ht="12.75">
      <c r="A51" s="1"/>
      <c r="B51" s="1"/>
      <c r="C51" s="1"/>
      <c r="D51" s="1"/>
      <c r="E51" s="1"/>
      <c r="F51" s="66"/>
      <c r="G51" s="67"/>
      <c r="H51" s="67"/>
      <c r="J51"/>
    </row>
    <row r="52" spans="1:10" ht="18" customHeight="1">
      <c r="A52" s="64" t="s">
        <v>40</v>
      </c>
      <c r="B52" s="64"/>
      <c r="C52" s="64"/>
      <c r="D52" s="64"/>
      <c r="E52" s="64"/>
      <c r="F52" s="64" t="s">
        <v>52</v>
      </c>
      <c r="G52" s="65"/>
      <c r="H52" s="65"/>
      <c r="I52" s="60"/>
      <c r="J52" s="74"/>
    </row>
    <row r="53" spans="1:10" ht="12.75">
      <c r="A53" s="1"/>
      <c r="B53" s="1" t="s">
        <v>43</v>
      </c>
      <c r="C53" s="1"/>
      <c r="D53" s="1"/>
      <c r="E53" s="1"/>
      <c r="F53" s="66" t="s">
        <v>51</v>
      </c>
      <c r="G53" s="67"/>
      <c r="H53" s="67" t="s">
        <v>0</v>
      </c>
      <c r="I53" s="68" t="s">
        <v>17</v>
      </c>
      <c r="J53" s="68"/>
    </row>
  </sheetData>
  <sheetProtection/>
  <mergeCells count="14">
    <mergeCell ref="A6:G6"/>
    <mergeCell ref="A7:G7"/>
    <mergeCell ref="A8:G8"/>
    <mergeCell ref="A9:G9"/>
    <mergeCell ref="C48:G48"/>
    <mergeCell ref="J46:K46"/>
    <mergeCell ref="E12:E14"/>
    <mergeCell ref="B11:B14"/>
    <mergeCell ref="C12:C14"/>
    <mergeCell ref="J15:K22"/>
    <mergeCell ref="F11:F14"/>
    <mergeCell ref="G11:G14"/>
    <mergeCell ref="D12:D14"/>
    <mergeCell ref="C11:E1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A1">
      <selection activeCell="AQ36" sqref="AQ36"/>
    </sheetView>
  </sheetViews>
  <sheetFormatPr defaultColWidth="9.00390625" defaultRowHeight="12.75"/>
  <cols>
    <col min="20" max="20" width="11.875" style="0" customWidth="1"/>
    <col min="26" max="26" width="11.625" style="0" customWidth="1"/>
    <col min="44" max="44" width="10.625" style="0" bestFit="1" customWidth="1"/>
  </cols>
  <sheetData>
    <row r="1" spans="1:37" ht="12.75">
      <c r="A1" t="s">
        <v>67</v>
      </c>
      <c r="G1" t="s">
        <v>68</v>
      </c>
      <c r="M1" t="s">
        <v>69</v>
      </c>
      <c r="S1" t="s">
        <v>70</v>
      </c>
      <c r="Y1" t="s">
        <v>71</v>
      </c>
      <c r="AE1" t="s">
        <v>72</v>
      </c>
      <c r="AK1" t="s">
        <v>73</v>
      </c>
    </row>
    <row r="2" spans="1:42" ht="12.75">
      <c r="A2" t="s">
        <v>57</v>
      </c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57</v>
      </c>
      <c r="N2" t="s">
        <v>58</v>
      </c>
      <c r="O2" t="s">
        <v>59</v>
      </c>
      <c r="P2" t="s">
        <v>60</v>
      </c>
      <c r="Q2" t="s">
        <v>61</v>
      </c>
      <c r="R2" t="s">
        <v>62</v>
      </c>
      <c r="S2" t="s">
        <v>57</v>
      </c>
      <c r="T2" t="s">
        <v>58</v>
      </c>
      <c r="U2" t="s">
        <v>59</v>
      </c>
      <c r="V2" t="s">
        <v>60</v>
      </c>
      <c r="W2" t="s">
        <v>61</v>
      </c>
      <c r="X2" t="s">
        <v>62</v>
      </c>
      <c r="Y2" t="s">
        <v>57</v>
      </c>
      <c r="Z2" t="s">
        <v>58</v>
      </c>
      <c r="AA2" t="s">
        <v>59</v>
      </c>
      <c r="AB2" t="s">
        <v>60</v>
      </c>
      <c r="AC2" t="s">
        <v>61</v>
      </c>
      <c r="AD2" t="s">
        <v>62</v>
      </c>
      <c r="AE2" t="s">
        <v>57</v>
      </c>
      <c r="AF2" t="s">
        <v>58</v>
      </c>
      <c r="AG2" t="s">
        <v>59</v>
      </c>
      <c r="AH2" t="s">
        <v>60</v>
      </c>
      <c r="AI2" t="s">
        <v>61</v>
      </c>
      <c r="AJ2" t="s">
        <v>62</v>
      </c>
      <c r="AK2" t="s">
        <v>57</v>
      </c>
      <c r="AL2" t="s">
        <v>58</v>
      </c>
      <c r="AM2" t="s">
        <v>59</v>
      </c>
      <c r="AN2" t="s">
        <v>60</v>
      </c>
      <c r="AO2" t="s">
        <v>61</v>
      </c>
      <c r="AP2" t="s">
        <v>62</v>
      </c>
    </row>
    <row r="3" spans="1:44" ht="12.75">
      <c r="A3">
        <v>1</v>
      </c>
      <c r="B3">
        <v>0</v>
      </c>
      <c r="C3">
        <v>0</v>
      </c>
      <c r="D3">
        <v>1.06</v>
      </c>
      <c r="E3">
        <v>16.18</v>
      </c>
      <c r="G3">
        <v>1</v>
      </c>
      <c r="H3">
        <v>0</v>
      </c>
      <c r="I3">
        <v>0</v>
      </c>
      <c r="J3">
        <v>42.93</v>
      </c>
      <c r="K3">
        <v>17.2</v>
      </c>
      <c r="M3">
        <v>1</v>
      </c>
      <c r="N3">
        <v>0</v>
      </c>
      <c r="O3">
        <v>0</v>
      </c>
      <c r="P3">
        <v>42.93</v>
      </c>
      <c r="Q3">
        <v>18.33</v>
      </c>
      <c r="S3">
        <v>1</v>
      </c>
      <c r="T3">
        <v>601267.31</v>
      </c>
      <c r="U3">
        <v>466.779</v>
      </c>
      <c r="V3">
        <v>6.61</v>
      </c>
      <c r="W3">
        <v>17.76</v>
      </c>
      <c r="Y3">
        <v>1</v>
      </c>
      <c r="Z3">
        <v>312956.41</v>
      </c>
      <c r="AA3">
        <v>159.382</v>
      </c>
      <c r="AB3">
        <v>6.59</v>
      </c>
      <c r="AC3">
        <v>17.53</v>
      </c>
      <c r="AE3">
        <v>1</v>
      </c>
      <c r="AF3">
        <v>7500.62</v>
      </c>
      <c r="AG3">
        <v>59.87</v>
      </c>
      <c r="AH3">
        <v>2.78</v>
      </c>
      <c r="AI3">
        <v>7.53</v>
      </c>
      <c r="AK3">
        <v>1</v>
      </c>
      <c r="AL3">
        <v>504.65</v>
      </c>
      <c r="AM3">
        <v>36.792</v>
      </c>
      <c r="AN3">
        <v>2.49</v>
      </c>
      <c r="AO3">
        <v>14.41</v>
      </c>
      <c r="AP3" t="s">
        <v>65</v>
      </c>
      <c r="AQ3" s="82">
        <f>B3+H3+N3+T3+Z3</f>
        <v>914223.72</v>
      </c>
      <c r="AR3" s="33"/>
    </row>
    <row r="4" spans="1:44" ht="12.75">
      <c r="A4">
        <v>2</v>
      </c>
      <c r="B4">
        <v>0</v>
      </c>
      <c r="C4">
        <v>0</v>
      </c>
      <c r="D4">
        <v>1.06</v>
      </c>
      <c r="E4">
        <v>19.29</v>
      </c>
      <c r="G4">
        <v>2</v>
      </c>
      <c r="H4">
        <v>0</v>
      </c>
      <c r="I4">
        <v>0</v>
      </c>
      <c r="J4">
        <v>42.76</v>
      </c>
      <c r="K4">
        <v>19.73</v>
      </c>
      <c r="M4">
        <v>2</v>
      </c>
      <c r="N4">
        <v>0</v>
      </c>
      <c r="O4">
        <v>0</v>
      </c>
      <c r="P4">
        <v>42.75</v>
      </c>
      <c r="Q4">
        <v>20.93</v>
      </c>
      <c r="S4">
        <v>2</v>
      </c>
      <c r="T4">
        <v>635900</v>
      </c>
      <c r="U4">
        <v>520.573</v>
      </c>
      <c r="V4">
        <v>6.61</v>
      </c>
      <c r="W4">
        <v>16.51</v>
      </c>
      <c r="Y4">
        <v>2</v>
      </c>
      <c r="Z4">
        <v>322347.91</v>
      </c>
      <c r="AA4">
        <v>165.732</v>
      </c>
      <c r="AB4">
        <v>6.59</v>
      </c>
      <c r="AC4">
        <v>16.28</v>
      </c>
      <c r="AE4">
        <v>2</v>
      </c>
      <c r="AF4">
        <v>6427.39</v>
      </c>
      <c r="AG4">
        <v>44.862</v>
      </c>
      <c r="AH4">
        <v>2.8</v>
      </c>
      <c r="AI4">
        <v>9.65</v>
      </c>
      <c r="AK4">
        <v>2</v>
      </c>
      <c r="AL4">
        <v>457.99</v>
      </c>
      <c r="AM4">
        <v>29.761</v>
      </c>
      <c r="AN4">
        <v>2.5</v>
      </c>
      <c r="AO4">
        <v>17.47</v>
      </c>
      <c r="AP4" t="s">
        <v>65</v>
      </c>
      <c r="AQ4" s="82">
        <f aca="true" t="shared" si="0" ref="AQ4:AQ32">B4+H4+N4+T4+Z4</f>
        <v>958247.9099999999</v>
      </c>
      <c r="AR4" s="33"/>
    </row>
    <row r="5" spans="1:44" ht="12.75">
      <c r="A5">
        <v>3</v>
      </c>
      <c r="B5">
        <v>0</v>
      </c>
      <c r="C5">
        <v>0</v>
      </c>
      <c r="D5">
        <v>1.06</v>
      </c>
      <c r="E5">
        <v>18.02</v>
      </c>
      <c r="G5">
        <v>3</v>
      </c>
      <c r="H5">
        <v>0</v>
      </c>
      <c r="I5">
        <v>0</v>
      </c>
      <c r="J5">
        <v>42.67</v>
      </c>
      <c r="K5">
        <v>18.71</v>
      </c>
      <c r="M5">
        <v>3</v>
      </c>
      <c r="N5">
        <v>0</v>
      </c>
      <c r="O5">
        <v>0</v>
      </c>
      <c r="P5">
        <v>42.66</v>
      </c>
      <c r="Q5">
        <v>19.86</v>
      </c>
      <c r="S5">
        <v>3</v>
      </c>
      <c r="T5">
        <v>652157.75</v>
      </c>
      <c r="U5">
        <v>544.337</v>
      </c>
      <c r="V5">
        <v>6.6</v>
      </c>
      <c r="W5">
        <v>14.58</v>
      </c>
      <c r="Y5">
        <v>3</v>
      </c>
      <c r="Z5">
        <v>374750.47</v>
      </c>
      <c r="AA5">
        <v>223.173</v>
      </c>
      <c r="AB5">
        <v>6.58</v>
      </c>
      <c r="AC5">
        <v>14.37</v>
      </c>
      <c r="AE5">
        <v>3</v>
      </c>
      <c r="AF5">
        <v>6244.17</v>
      </c>
      <c r="AG5">
        <v>42.703</v>
      </c>
      <c r="AH5">
        <v>2.8</v>
      </c>
      <c r="AI5">
        <v>10.68</v>
      </c>
      <c r="AK5">
        <v>3</v>
      </c>
      <c r="AL5">
        <v>391.26</v>
      </c>
      <c r="AM5">
        <v>22.965</v>
      </c>
      <c r="AN5">
        <v>2.44</v>
      </c>
      <c r="AO5">
        <v>16.96</v>
      </c>
      <c r="AP5" t="s">
        <v>65</v>
      </c>
      <c r="AQ5" s="82">
        <f t="shared" si="0"/>
        <v>1026908.22</v>
      </c>
      <c r="AR5" s="33"/>
    </row>
    <row r="6" spans="1:44" ht="12.75">
      <c r="A6">
        <v>4</v>
      </c>
      <c r="B6">
        <v>0</v>
      </c>
      <c r="C6">
        <v>0</v>
      </c>
      <c r="D6">
        <v>1.05</v>
      </c>
      <c r="E6">
        <v>16.34</v>
      </c>
      <c r="F6" t="s">
        <v>63</v>
      </c>
      <c r="G6">
        <v>4</v>
      </c>
      <c r="H6">
        <v>0</v>
      </c>
      <c r="I6">
        <v>0</v>
      </c>
      <c r="J6">
        <v>42.41</v>
      </c>
      <c r="K6">
        <v>16.96</v>
      </c>
      <c r="L6" t="s">
        <v>63</v>
      </c>
      <c r="M6">
        <v>4</v>
      </c>
      <c r="N6">
        <v>0</v>
      </c>
      <c r="O6">
        <v>0</v>
      </c>
      <c r="P6">
        <v>42.41</v>
      </c>
      <c r="Q6">
        <v>17.65</v>
      </c>
      <c r="R6" t="s">
        <v>63</v>
      </c>
      <c r="S6">
        <v>4</v>
      </c>
      <c r="T6">
        <v>665437.69</v>
      </c>
      <c r="U6">
        <v>550.604</v>
      </c>
      <c r="V6">
        <v>6.59</v>
      </c>
      <c r="W6">
        <v>6.46</v>
      </c>
      <c r="X6" t="s">
        <v>63</v>
      </c>
      <c r="Y6">
        <v>4</v>
      </c>
      <c r="Z6">
        <v>417672.34</v>
      </c>
      <c r="AA6">
        <v>269.96</v>
      </c>
      <c r="AB6">
        <v>6.57</v>
      </c>
      <c r="AC6">
        <v>6.1</v>
      </c>
      <c r="AD6" t="s">
        <v>63</v>
      </c>
      <c r="AE6">
        <v>4</v>
      </c>
      <c r="AF6">
        <v>7057.63</v>
      </c>
      <c r="AG6">
        <v>53.512</v>
      </c>
      <c r="AH6">
        <v>2.79</v>
      </c>
      <c r="AI6">
        <v>9.71</v>
      </c>
      <c r="AJ6" t="s">
        <v>63</v>
      </c>
      <c r="AK6">
        <v>4</v>
      </c>
      <c r="AL6">
        <v>467.17</v>
      </c>
      <c r="AM6">
        <v>34.926</v>
      </c>
      <c r="AN6">
        <v>2.48</v>
      </c>
      <c r="AO6">
        <v>15.89</v>
      </c>
      <c r="AP6" t="s">
        <v>64</v>
      </c>
      <c r="AQ6" s="82">
        <f t="shared" si="0"/>
        <v>1083110.03</v>
      </c>
      <c r="AR6" s="33"/>
    </row>
    <row r="7" spans="1:44" ht="12.75">
      <c r="A7">
        <v>5</v>
      </c>
      <c r="B7">
        <v>0</v>
      </c>
      <c r="C7">
        <v>0</v>
      </c>
      <c r="D7">
        <v>1.05</v>
      </c>
      <c r="E7">
        <v>15.98</v>
      </c>
      <c r="F7" t="s">
        <v>63</v>
      </c>
      <c r="G7">
        <v>5</v>
      </c>
      <c r="H7">
        <v>0</v>
      </c>
      <c r="I7">
        <v>0</v>
      </c>
      <c r="J7">
        <v>41.63</v>
      </c>
      <c r="K7">
        <v>17</v>
      </c>
      <c r="L7" t="s">
        <v>63</v>
      </c>
      <c r="M7">
        <v>5</v>
      </c>
      <c r="N7">
        <v>0</v>
      </c>
      <c r="O7">
        <v>0</v>
      </c>
      <c r="P7">
        <v>41.62</v>
      </c>
      <c r="Q7">
        <v>17.78</v>
      </c>
      <c r="R7" t="s">
        <v>63</v>
      </c>
      <c r="S7">
        <v>5</v>
      </c>
      <c r="T7">
        <v>661241</v>
      </c>
      <c r="U7">
        <v>538.274</v>
      </c>
      <c r="V7">
        <v>6.6</v>
      </c>
      <c r="W7">
        <v>3.24</v>
      </c>
      <c r="X7" t="s">
        <v>63</v>
      </c>
      <c r="Y7">
        <v>5</v>
      </c>
      <c r="Z7">
        <v>422241.16</v>
      </c>
      <c r="AA7">
        <v>271.443</v>
      </c>
      <c r="AB7">
        <v>6.58</v>
      </c>
      <c r="AC7">
        <v>3.01</v>
      </c>
      <c r="AD7" t="s">
        <v>63</v>
      </c>
      <c r="AE7">
        <v>5</v>
      </c>
      <c r="AF7">
        <v>5916.88</v>
      </c>
      <c r="AG7" t="s">
        <v>74</v>
      </c>
      <c r="AH7" t="s">
        <v>75</v>
      </c>
      <c r="AI7" t="s">
        <v>76</v>
      </c>
      <c r="AJ7" t="s">
        <v>62</v>
      </c>
      <c r="AK7">
        <v>5</v>
      </c>
      <c r="AL7">
        <v>310.89</v>
      </c>
      <c r="AM7">
        <v>16.803</v>
      </c>
      <c r="AN7">
        <v>2.51</v>
      </c>
      <c r="AO7">
        <v>17.93</v>
      </c>
      <c r="AP7" t="s">
        <v>64</v>
      </c>
      <c r="AQ7" s="82">
        <f t="shared" si="0"/>
        <v>1083482.16</v>
      </c>
      <c r="AR7" s="33"/>
    </row>
    <row r="8" spans="1:44" ht="12.75">
      <c r="A8">
        <v>6</v>
      </c>
      <c r="B8">
        <v>0</v>
      </c>
      <c r="C8">
        <v>0</v>
      </c>
      <c r="D8">
        <v>1.05</v>
      </c>
      <c r="E8">
        <v>12.99</v>
      </c>
      <c r="F8" t="s">
        <v>63</v>
      </c>
      <c r="G8">
        <v>6</v>
      </c>
      <c r="H8">
        <v>241091.61</v>
      </c>
      <c r="I8">
        <v>194.442</v>
      </c>
      <c r="J8">
        <v>41.81</v>
      </c>
      <c r="K8">
        <v>14.09</v>
      </c>
      <c r="L8" t="s">
        <v>64</v>
      </c>
      <c r="M8">
        <v>6</v>
      </c>
      <c r="N8">
        <v>414453.22</v>
      </c>
      <c r="O8">
        <v>264.732</v>
      </c>
      <c r="P8">
        <v>41.8</v>
      </c>
      <c r="Q8">
        <v>15.65</v>
      </c>
      <c r="R8" t="s">
        <v>64</v>
      </c>
      <c r="S8">
        <v>6</v>
      </c>
      <c r="T8">
        <v>248914.13</v>
      </c>
      <c r="U8">
        <v>194.103</v>
      </c>
      <c r="V8">
        <v>6.54</v>
      </c>
      <c r="W8">
        <v>6.22</v>
      </c>
      <c r="X8" t="s">
        <v>64</v>
      </c>
      <c r="Y8">
        <v>6</v>
      </c>
      <c r="Z8">
        <v>174879.8</v>
      </c>
      <c r="AA8">
        <v>117.229</v>
      </c>
      <c r="AB8">
        <v>4.38</v>
      </c>
      <c r="AC8">
        <v>6.1</v>
      </c>
      <c r="AD8" t="s">
        <v>63</v>
      </c>
      <c r="AE8">
        <v>6</v>
      </c>
      <c r="AF8">
        <v>8460.32</v>
      </c>
      <c r="AG8">
        <v>75.765</v>
      </c>
      <c r="AH8">
        <v>2.78</v>
      </c>
      <c r="AI8">
        <v>7.28</v>
      </c>
      <c r="AJ8" t="s">
        <v>63</v>
      </c>
      <c r="AK8">
        <v>6</v>
      </c>
      <c r="AL8">
        <v>560.2</v>
      </c>
      <c r="AM8">
        <v>48.4</v>
      </c>
      <c r="AN8">
        <v>2.49</v>
      </c>
      <c r="AO8">
        <v>12.01</v>
      </c>
      <c r="AP8" t="s">
        <v>64</v>
      </c>
      <c r="AQ8" s="82">
        <f t="shared" si="0"/>
        <v>1079338.76</v>
      </c>
      <c r="AR8" s="33"/>
    </row>
    <row r="9" spans="1:44" ht="12.75">
      <c r="A9">
        <v>7</v>
      </c>
      <c r="B9">
        <v>0</v>
      </c>
      <c r="C9">
        <v>0</v>
      </c>
      <c r="D9">
        <v>1.06</v>
      </c>
      <c r="E9">
        <v>14.28</v>
      </c>
      <c r="G9">
        <v>7</v>
      </c>
      <c r="H9">
        <v>410311.59</v>
      </c>
      <c r="I9">
        <v>340.889</v>
      </c>
      <c r="J9">
        <v>41.99</v>
      </c>
      <c r="K9">
        <v>12.92</v>
      </c>
      <c r="M9">
        <v>7</v>
      </c>
      <c r="N9">
        <v>636892.44</v>
      </c>
      <c r="O9">
        <v>388.909</v>
      </c>
      <c r="P9">
        <v>41.99</v>
      </c>
      <c r="Q9">
        <v>17.08</v>
      </c>
      <c r="S9">
        <v>7</v>
      </c>
      <c r="T9">
        <v>0</v>
      </c>
      <c r="U9">
        <v>0</v>
      </c>
      <c r="V9">
        <v>6.69</v>
      </c>
      <c r="W9">
        <v>14.7</v>
      </c>
      <c r="Y9">
        <v>7</v>
      </c>
      <c r="Z9">
        <v>0</v>
      </c>
      <c r="AA9">
        <v>0</v>
      </c>
      <c r="AB9">
        <v>2.97</v>
      </c>
      <c r="AC9">
        <v>14.66</v>
      </c>
      <c r="AE9">
        <v>7</v>
      </c>
      <c r="AF9">
        <v>10367.95</v>
      </c>
      <c r="AG9">
        <v>113.952</v>
      </c>
      <c r="AH9">
        <v>2.77</v>
      </c>
      <c r="AI9">
        <v>6.23</v>
      </c>
      <c r="AK9">
        <v>7</v>
      </c>
      <c r="AL9">
        <v>755.1</v>
      </c>
      <c r="AM9">
        <v>85.175</v>
      </c>
      <c r="AN9">
        <v>2.45</v>
      </c>
      <c r="AO9">
        <v>13.17</v>
      </c>
      <c r="AP9" t="s">
        <v>65</v>
      </c>
      <c r="AQ9" s="82">
        <f t="shared" si="0"/>
        <v>1047204.03</v>
      </c>
      <c r="AR9" s="33"/>
    </row>
    <row r="10" spans="1:44" ht="12.75">
      <c r="A10">
        <v>8</v>
      </c>
      <c r="B10">
        <v>0</v>
      </c>
      <c r="C10">
        <v>0</v>
      </c>
      <c r="D10">
        <v>1.06</v>
      </c>
      <c r="E10">
        <v>19.13</v>
      </c>
      <c r="G10">
        <v>8</v>
      </c>
      <c r="H10">
        <v>363212.84</v>
      </c>
      <c r="I10">
        <v>267.738</v>
      </c>
      <c r="J10">
        <v>41.49</v>
      </c>
      <c r="K10">
        <v>13.47</v>
      </c>
      <c r="M10">
        <v>8</v>
      </c>
      <c r="N10">
        <v>613785.56</v>
      </c>
      <c r="O10">
        <v>366.932</v>
      </c>
      <c r="P10">
        <v>41.49</v>
      </c>
      <c r="Q10">
        <v>17.85</v>
      </c>
      <c r="S10">
        <v>8</v>
      </c>
      <c r="T10">
        <v>0</v>
      </c>
      <c r="U10">
        <v>0</v>
      </c>
      <c r="V10">
        <v>6.57</v>
      </c>
      <c r="W10">
        <v>18.1</v>
      </c>
      <c r="Y10">
        <v>8</v>
      </c>
      <c r="Z10">
        <v>0</v>
      </c>
      <c r="AA10">
        <v>0</v>
      </c>
      <c r="AB10">
        <v>2.98</v>
      </c>
      <c r="AC10">
        <v>18.29</v>
      </c>
      <c r="AE10">
        <v>8</v>
      </c>
      <c r="AF10">
        <v>6799.04</v>
      </c>
      <c r="AG10">
        <v>53.895</v>
      </c>
      <c r="AH10">
        <v>2.83</v>
      </c>
      <c r="AI10">
        <v>11.66</v>
      </c>
      <c r="AK10">
        <v>8</v>
      </c>
      <c r="AL10">
        <v>309.09</v>
      </c>
      <c r="AM10">
        <v>20.07</v>
      </c>
      <c r="AN10">
        <v>2.49</v>
      </c>
      <c r="AO10">
        <v>18.42</v>
      </c>
      <c r="AP10" t="s">
        <v>65</v>
      </c>
      <c r="AQ10" s="82">
        <f t="shared" si="0"/>
        <v>976998.4000000001</v>
      </c>
      <c r="AR10" s="33"/>
    </row>
    <row r="11" spans="1:44" ht="12.75">
      <c r="A11">
        <v>9</v>
      </c>
      <c r="B11">
        <v>0</v>
      </c>
      <c r="C11">
        <v>0</v>
      </c>
      <c r="D11">
        <v>1.06</v>
      </c>
      <c r="E11">
        <v>23.84</v>
      </c>
      <c r="G11">
        <v>9</v>
      </c>
      <c r="H11">
        <v>347407.66</v>
      </c>
      <c r="I11">
        <v>256.482</v>
      </c>
      <c r="J11">
        <v>41.72</v>
      </c>
      <c r="K11">
        <v>14.5</v>
      </c>
      <c r="M11">
        <v>9</v>
      </c>
      <c r="N11">
        <v>702699</v>
      </c>
      <c r="O11">
        <v>478.4</v>
      </c>
      <c r="P11">
        <v>41.72</v>
      </c>
      <c r="Q11">
        <v>17.38</v>
      </c>
      <c r="S11">
        <v>9</v>
      </c>
      <c r="T11">
        <v>0</v>
      </c>
      <c r="U11">
        <v>0</v>
      </c>
      <c r="V11">
        <v>6.1</v>
      </c>
      <c r="W11">
        <v>22.01</v>
      </c>
      <c r="Y11">
        <v>9</v>
      </c>
      <c r="Z11">
        <v>0</v>
      </c>
      <c r="AA11">
        <v>0</v>
      </c>
      <c r="AB11">
        <v>2.98</v>
      </c>
      <c r="AC11">
        <v>22.92</v>
      </c>
      <c r="AE11">
        <v>9</v>
      </c>
      <c r="AF11">
        <v>4965.34</v>
      </c>
      <c r="AG11">
        <v>29.297</v>
      </c>
      <c r="AH11">
        <v>2.79</v>
      </c>
      <c r="AI11">
        <v>15.74</v>
      </c>
      <c r="AJ11" t="s">
        <v>65</v>
      </c>
      <c r="AK11">
        <v>9</v>
      </c>
      <c r="AL11">
        <v>251.95</v>
      </c>
      <c r="AM11">
        <v>13.423</v>
      </c>
      <c r="AN11">
        <v>2.4</v>
      </c>
      <c r="AO11">
        <v>20.34</v>
      </c>
      <c r="AP11" t="s">
        <v>65</v>
      </c>
      <c r="AQ11" s="82">
        <f t="shared" si="0"/>
        <v>1050106.66</v>
      </c>
      <c r="AR11" s="33"/>
    </row>
    <row r="12" spans="1:44" ht="12.75">
      <c r="A12">
        <v>10</v>
      </c>
      <c r="B12">
        <v>0</v>
      </c>
      <c r="C12">
        <v>0</v>
      </c>
      <c r="D12">
        <v>1.06</v>
      </c>
      <c r="E12">
        <v>16.15</v>
      </c>
      <c r="F12" t="s">
        <v>63</v>
      </c>
      <c r="G12">
        <v>10</v>
      </c>
      <c r="H12">
        <v>342333.16</v>
      </c>
      <c r="I12">
        <v>251.311</v>
      </c>
      <c r="J12">
        <v>41.26</v>
      </c>
      <c r="K12">
        <v>13.57</v>
      </c>
      <c r="L12" t="s">
        <v>63</v>
      </c>
      <c r="M12">
        <v>10</v>
      </c>
      <c r="N12">
        <v>674618.88</v>
      </c>
      <c r="O12">
        <v>446.019</v>
      </c>
      <c r="P12">
        <v>41.26</v>
      </c>
      <c r="Q12">
        <v>17.59</v>
      </c>
      <c r="R12" t="s">
        <v>63</v>
      </c>
      <c r="S12">
        <v>10</v>
      </c>
      <c r="T12">
        <v>0</v>
      </c>
      <c r="U12">
        <v>0</v>
      </c>
      <c r="V12">
        <v>5.55</v>
      </c>
      <c r="W12">
        <v>16.42</v>
      </c>
      <c r="X12" t="s">
        <v>63</v>
      </c>
      <c r="Y12">
        <v>10</v>
      </c>
      <c r="Z12">
        <v>0</v>
      </c>
      <c r="AA12">
        <v>0</v>
      </c>
      <c r="AB12">
        <v>2.97</v>
      </c>
      <c r="AC12">
        <v>16.15</v>
      </c>
      <c r="AD12" t="s">
        <v>63</v>
      </c>
      <c r="AE12">
        <v>10</v>
      </c>
      <c r="AF12">
        <v>5787.54</v>
      </c>
      <c r="AG12">
        <v>37.418</v>
      </c>
      <c r="AH12">
        <v>2.7</v>
      </c>
      <c r="AI12">
        <v>11.59</v>
      </c>
      <c r="AJ12" t="s">
        <v>63</v>
      </c>
      <c r="AK12">
        <v>10</v>
      </c>
      <c r="AL12">
        <v>292.23</v>
      </c>
      <c r="AM12" t="s">
        <v>77</v>
      </c>
      <c r="AN12" t="s">
        <v>78</v>
      </c>
      <c r="AO12" t="s">
        <v>79</v>
      </c>
      <c r="AP12" t="s">
        <v>62</v>
      </c>
      <c r="AQ12" s="82">
        <f t="shared" si="0"/>
        <v>1016952.04</v>
      </c>
      <c r="AR12" s="33"/>
    </row>
    <row r="13" spans="1:44" ht="12.75">
      <c r="A13">
        <v>11</v>
      </c>
      <c r="B13">
        <v>0</v>
      </c>
      <c r="C13">
        <v>0</v>
      </c>
      <c r="D13">
        <v>1.05</v>
      </c>
      <c r="E13">
        <v>15.55</v>
      </c>
      <c r="F13" t="s">
        <v>63</v>
      </c>
      <c r="G13">
        <v>11</v>
      </c>
      <c r="H13">
        <v>154904.73</v>
      </c>
      <c r="I13">
        <v>140.132</v>
      </c>
      <c r="J13">
        <v>40.65</v>
      </c>
      <c r="K13">
        <v>14.28</v>
      </c>
      <c r="L13" t="s">
        <v>64</v>
      </c>
      <c r="M13">
        <v>11</v>
      </c>
      <c r="N13">
        <v>223434.19</v>
      </c>
      <c r="O13">
        <v>150.93</v>
      </c>
      <c r="P13">
        <v>40.65</v>
      </c>
      <c r="Q13">
        <v>16.57</v>
      </c>
      <c r="R13" t="s">
        <v>64</v>
      </c>
      <c r="S13">
        <v>11</v>
      </c>
      <c r="T13">
        <v>437944.34</v>
      </c>
      <c r="U13">
        <v>356.454</v>
      </c>
      <c r="V13">
        <v>6.22</v>
      </c>
      <c r="W13">
        <v>9.51</v>
      </c>
      <c r="X13" t="s">
        <v>64</v>
      </c>
      <c r="Y13">
        <v>11</v>
      </c>
      <c r="Z13">
        <v>229176.78</v>
      </c>
      <c r="AA13">
        <v>131.161</v>
      </c>
      <c r="AB13">
        <v>5.32</v>
      </c>
      <c r="AC13">
        <v>9.79</v>
      </c>
      <c r="AD13" t="s">
        <v>63</v>
      </c>
      <c r="AE13">
        <v>11</v>
      </c>
      <c r="AF13">
        <v>6890.64</v>
      </c>
      <c r="AG13">
        <v>53.044</v>
      </c>
      <c r="AH13">
        <v>2.7</v>
      </c>
      <c r="AI13">
        <v>9.96</v>
      </c>
      <c r="AJ13" t="s">
        <v>63</v>
      </c>
      <c r="AK13">
        <v>11</v>
      </c>
      <c r="AL13">
        <v>397.17</v>
      </c>
      <c r="AM13">
        <v>29.138</v>
      </c>
      <c r="AN13">
        <v>2.46</v>
      </c>
      <c r="AO13">
        <v>15.15</v>
      </c>
      <c r="AP13" t="s">
        <v>64</v>
      </c>
      <c r="AQ13" s="82">
        <f t="shared" si="0"/>
        <v>1045460.04</v>
      </c>
      <c r="AR13" s="33"/>
    </row>
    <row r="14" spans="1:44" ht="12.75">
      <c r="A14">
        <v>12</v>
      </c>
      <c r="B14">
        <v>0</v>
      </c>
      <c r="C14">
        <v>0</v>
      </c>
      <c r="D14">
        <v>1.05</v>
      </c>
      <c r="E14">
        <v>15.06</v>
      </c>
      <c r="F14" t="s">
        <v>63</v>
      </c>
      <c r="G14">
        <v>12</v>
      </c>
      <c r="H14">
        <v>0</v>
      </c>
      <c r="I14">
        <v>0</v>
      </c>
      <c r="J14">
        <v>39.81</v>
      </c>
      <c r="K14">
        <v>15.8</v>
      </c>
      <c r="L14" t="s">
        <v>63</v>
      </c>
      <c r="M14">
        <v>12</v>
      </c>
      <c r="N14">
        <v>0</v>
      </c>
      <c r="O14">
        <v>0</v>
      </c>
      <c r="P14">
        <v>39.81</v>
      </c>
      <c r="Q14">
        <v>16.64</v>
      </c>
      <c r="R14" t="s">
        <v>63</v>
      </c>
      <c r="S14">
        <v>12</v>
      </c>
      <c r="T14">
        <v>675318.88</v>
      </c>
      <c r="U14">
        <v>562.173</v>
      </c>
      <c r="V14">
        <v>6.59</v>
      </c>
      <c r="W14">
        <v>3.11</v>
      </c>
      <c r="X14" t="s">
        <v>63</v>
      </c>
      <c r="Y14">
        <v>12</v>
      </c>
      <c r="Z14">
        <v>386688.97</v>
      </c>
      <c r="AA14">
        <v>235.495</v>
      </c>
      <c r="AB14">
        <v>6.57</v>
      </c>
      <c r="AC14">
        <v>3.06</v>
      </c>
      <c r="AD14" t="s">
        <v>63</v>
      </c>
      <c r="AE14">
        <v>12</v>
      </c>
      <c r="AF14">
        <v>6501.83</v>
      </c>
      <c r="AG14">
        <v>46.556</v>
      </c>
      <c r="AH14">
        <v>2.71</v>
      </c>
      <c r="AI14">
        <v>9.51</v>
      </c>
      <c r="AJ14" t="s">
        <v>63</v>
      </c>
      <c r="AK14">
        <v>12</v>
      </c>
      <c r="AL14">
        <v>426.87</v>
      </c>
      <c r="AM14">
        <v>29.349</v>
      </c>
      <c r="AN14">
        <v>2.46</v>
      </c>
      <c r="AO14">
        <v>14.85</v>
      </c>
      <c r="AP14" t="s">
        <v>64</v>
      </c>
      <c r="AQ14" s="82">
        <f t="shared" si="0"/>
        <v>1062007.85</v>
      </c>
      <c r="AR14" s="33"/>
    </row>
    <row r="15" spans="1:44" ht="12.75">
      <c r="A15">
        <v>13</v>
      </c>
      <c r="B15">
        <v>0</v>
      </c>
      <c r="C15">
        <v>0</v>
      </c>
      <c r="D15">
        <v>1.04</v>
      </c>
      <c r="E15">
        <v>22.67</v>
      </c>
      <c r="F15" t="s">
        <v>63</v>
      </c>
      <c r="G15">
        <v>13</v>
      </c>
      <c r="H15">
        <v>0</v>
      </c>
      <c r="I15">
        <v>0</v>
      </c>
      <c r="J15">
        <v>38.95</v>
      </c>
      <c r="K15">
        <v>21.99</v>
      </c>
      <c r="L15" t="s">
        <v>63</v>
      </c>
      <c r="M15">
        <v>13</v>
      </c>
      <c r="N15">
        <v>0</v>
      </c>
      <c r="O15">
        <v>0</v>
      </c>
      <c r="P15">
        <v>38.95</v>
      </c>
      <c r="Q15">
        <v>22.86</v>
      </c>
      <c r="R15" t="s">
        <v>63</v>
      </c>
      <c r="S15">
        <v>13</v>
      </c>
      <c r="T15">
        <v>668172.56</v>
      </c>
      <c r="U15">
        <v>553.858</v>
      </c>
      <c r="V15">
        <v>6.59</v>
      </c>
      <c r="W15">
        <v>5.37</v>
      </c>
      <c r="X15" t="s">
        <v>63</v>
      </c>
      <c r="Y15">
        <v>13</v>
      </c>
      <c r="Z15">
        <v>349088.47</v>
      </c>
      <c r="AA15">
        <v>193.497</v>
      </c>
      <c r="AB15">
        <v>6.57</v>
      </c>
      <c r="AC15">
        <v>5.47</v>
      </c>
      <c r="AD15" t="s">
        <v>63</v>
      </c>
      <c r="AE15">
        <v>13</v>
      </c>
      <c r="AF15">
        <v>5419.01</v>
      </c>
      <c r="AG15">
        <v>32.731</v>
      </c>
      <c r="AH15">
        <v>2.77</v>
      </c>
      <c r="AI15">
        <v>15.57</v>
      </c>
      <c r="AJ15" t="s">
        <v>63</v>
      </c>
      <c r="AK15">
        <v>13</v>
      </c>
      <c r="AL15">
        <v>275.21</v>
      </c>
      <c r="AM15">
        <v>15.435</v>
      </c>
      <c r="AN15">
        <v>2.42</v>
      </c>
      <c r="AO15">
        <v>20.12</v>
      </c>
      <c r="AP15" t="s">
        <v>64</v>
      </c>
      <c r="AQ15" s="82">
        <f t="shared" si="0"/>
        <v>1017261.03</v>
      </c>
      <c r="AR15" s="33"/>
    </row>
    <row r="16" spans="1:44" ht="12.75">
      <c r="A16">
        <v>14</v>
      </c>
      <c r="B16">
        <v>0</v>
      </c>
      <c r="C16">
        <v>0</v>
      </c>
      <c r="D16">
        <v>1.04</v>
      </c>
      <c r="E16">
        <v>16.91</v>
      </c>
      <c r="G16">
        <v>14</v>
      </c>
      <c r="H16">
        <v>0</v>
      </c>
      <c r="I16">
        <v>0</v>
      </c>
      <c r="J16">
        <v>39.32</v>
      </c>
      <c r="K16">
        <v>17.44</v>
      </c>
      <c r="M16">
        <v>14</v>
      </c>
      <c r="N16">
        <v>0</v>
      </c>
      <c r="O16">
        <v>0</v>
      </c>
      <c r="P16">
        <v>39.31</v>
      </c>
      <c r="Q16">
        <v>18.02</v>
      </c>
      <c r="S16">
        <v>14</v>
      </c>
      <c r="T16">
        <v>697498.25</v>
      </c>
      <c r="U16">
        <v>600.551</v>
      </c>
      <c r="V16">
        <v>6.58</v>
      </c>
      <c r="W16">
        <v>3.7</v>
      </c>
      <c r="Y16">
        <v>14</v>
      </c>
      <c r="Z16">
        <v>319871.81</v>
      </c>
      <c r="AA16">
        <v>167.331</v>
      </c>
      <c r="AB16">
        <v>6.57</v>
      </c>
      <c r="AC16">
        <v>3.87</v>
      </c>
      <c r="AE16">
        <v>14</v>
      </c>
      <c r="AF16">
        <v>6749.61</v>
      </c>
      <c r="AG16">
        <v>50.7</v>
      </c>
      <c r="AH16">
        <v>2.74</v>
      </c>
      <c r="AI16">
        <v>12.45</v>
      </c>
      <c r="AK16">
        <v>14</v>
      </c>
      <c r="AL16">
        <v>444.57</v>
      </c>
      <c r="AM16">
        <v>33.645</v>
      </c>
      <c r="AN16">
        <v>2.47</v>
      </c>
      <c r="AO16">
        <v>16.41</v>
      </c>
      <c r="AP16" t="s">
        <v>65</v>
      </c>
      <c r="AQ16" s="82">
        <f t="shared" si="0"/>
        <v>1017370.06</v>
      </c>
      <c r="AR16" s="33"/>
    </row>
    <row r="17" spans="1:44" ht="12.75">
      <c r="A17">
        <v>15</v>
      </c>
      <c r="B17">
        <v>0</v>
      </c>
      <c r="C17">
        <v>0</v>
      </c>
      <c r="D17">
        <v>1.05</v>
      </c>
      <c r="E17">
        <v>17.35</v>
      </c>
      <c r="G17">
        <v>15</v>
      </c>
      <c r="H17">
        <v>0</v>
      </c>
      <c r="I17">
        <v>0</v>
      </c>
      <c r="J17">
        <v>40.37</v>
      </c>
      <c r="K17">
        <v>17.78</v>
      </c>
      <c r="M17">
        <v>15</v>
      </c>
      <c r="N17">
        <v>0</v>
      </c>
      <c r="O17">
        <v>0</v>
      </c>
      <c r="P17">
        <v>40.36</v>
      </c>
      <c r="Q17">
        <v>18.52</v>
      </c>
      <c r="S17">
        <v>15</v>
      </c>
      <c r="T17">
        <v>683621.44</v>
      </c>
      <c r="U17">
        <v>578.593</v>
      </c>
      <c r="V17">
        <v>6.59</v>
      </c>
      <c r="W17">
        <v>4.24</v>
      </c>
      <c r="Y17">
        <v>15</v>
      </c>
      <c r="Z17">
        <v>324021.91</v>
      </c>
      <c r="AA17">
        <v>165.242</v>
      </c>
      <c r="AB17">
        <v>6.58</v>
      </c>
      <c r="AC17">
        <v>4.44</v>
      </c>
      <c r="AE17">
        <v>15</v>
      </c>
      <c r="AF17">
        <v>6307.59</v>
      </c>
      <c r="AG17">
        <v>45.034</v>
      </c>
      <c r="AH17">
        <v>2.73</v>
      </c>
      <c r="AI17">
        <v>12.19</v>
      </c>
      <c r="AK17">
        <v>15</v>
      </c>
      <c r="AL17">
        <v>302.07</v>
      </c>
      <c r="AM17">
        <v>18.348</v>
      </c>
      <c r="AN17">
        <v>2.41</v>
      </c>
      <c r="AO17">
        <v>16.59</v>
      </c>
      <c r="AP17" t="s">
        <v>65</v>
      </c>
      <c r="AQ17" s="82">
        <f t="shared" si="0"/>
        <v>1007643.3499999999</v>
      </c>
      <c r="AR17" s="33"/>
    </row>
    <row r="18" spans="1:44" ht="12.75">
      <c r="A18">
        <v>16</v>
      </c>
      <c r="B18">
        <v>0</v>
      </c>
      <c r="C18">
        <v>0</v>
      </c>
      <c r="D18">
        <v>1.05</v>
      </c>
      <c r="E18">
        <v>23.02</v>
      </c>
      <c r="F18" t="s">
        <v>63</v>
      </c>
      <c r="G18">
        <v>16</v>
      </c>
      <c r="H18">
        <v>205866.03</v>
      </c>
      <c r="I18">
        <v>174.675</v>
      </c>
      <c r="J18">
        <v>39.18</v>
      </c>
      <c r="K18">
        <v>19.63</v>
      </c>
      <c r="L18" t="s">
        <v>64</v>
      </c>
      <c r="M18">
        <v>16</v>
      </c>
      <c r="N18">
        <v>377493.31</v>
      </c>
      <c r="O18">
        <v>251.344</v>
      </c>
      <c r="P18">
        <v>39.18</v>
      </c>
      <c r="Q18">
        <v>21.65</v>
      </c>
      <c r="R18" t="s">
        <v>64</v>
      </c>
      <c r="S18">
        <v>16</v>
      </c>
      <c r="T18">
        <v>253210.64</v>
      </c>
      <c r="U18">
        <v>203.444</v>
      </c>
      <c r="V18">
        <v>6.58</v>
      </c>
      <c r="W18">
        <v>8.89</v>
      </c>
      <c r="X18" t="s">
        <v>64</v>
      </c>
      <c r="Y18">
        <v>16</v>
      </c>
      <c r="Z18">
        <v>161627.25</v>
      </c>
      <c r="AA18">
        <v>103.707</v>
      </c>
      <c r="AB18">
        <v>4.56</v>
      </c>
      <c r="AC18">
        <v>9.29</v>
      </c>
      <c r="AD18" t="s">
        <v>63</v>
      </c>
      <c r="AE18">
        <v>16</v>
      </c>
      <c r="AF18">
        <v>5525.32</v>
      </c>
      <c r="AG18">
        <v>34.444</v>
      </c>
      <c r="AH18">
        <v>2.89</v>
      </c>
      <c r="AI18">
        <v>15.66</v>
      </c>
      <c r="AJ18" t="s">
        <v>63</v>
      </c>
      <c r="AK18">
        <v>16</v>
      </c>
      <c r="AL18">
        <v>257.76</v>
      </c>
      <c r="AM18">
        <v>15.834</v>
      </c>
      <c r="AN18">
        <v>2.52</v>
      </c>
      <c r="AO18">
        <v>21.59</v>
      </c>
      <c r="AP18" t="s">
        <v>64</v>
      </c>
      <c r="AQ18" s="82">
        <f t="shared" si="0"/>
        <v>998197.23</v>
      </c>
      <c r="AR18" s="33"/>
    </row>
    <row r="19" spans="1:44" ht="12.75">
      <c r="A19">
        <v>17</v>
      </c>
      <c r="B19">
        <v>0</v>
      </c>
      <c r="C19">
        <v>0</v>
      </c>
      <c r="D19">
        <v>1.05</v>
      </c>
      <c r="E19">
        <v>21.42</v>
      </c>
      <c r="F19" t="s">
        <v>63</v>
      </c>
      <c r="G19">
        <v>17</v>
      </c>
      <c r="H19">
        <v>95654.72</v>
      </c>
      <c r="I19">
        <v>85.04</v>
      </c>
      <c r="J19">
        <v>40.29</v>
      </c>
      <c r="K19">
        <v>19.23</v>
      </c>
      <c r="L19" t="s">
        <v>64</v>
      </c>
      <c r="M19">
        <v>17</v>
      </c>
      <c r="N19">
        <v>139015.13</v>
      </c>
      <c r="O19">
        <v>89.991</v>
      </c>
      <c r="P19">
        <v>40.28</v>
      </c>
      <c r="Q19">
        <v>20.53</v>
      </c>
      <c r="R19" t="s">
        <v>64</v>
      </c>
      <c r="S19">
        <v>17</v>
      </c>
      <c r="T19">
        <v>507423.81</v>
      </c>
      <c r="U19">
        <v>399.391</v>
      </c>
      <c r="V19">
        <v>6.58</v>
      </c>
      <c r="W19">
        <v>6.13</v>
      </c>
      <c r="X19" t="s">
        <v>64</v>
      </c>
      <c r="Y19">
        <v>17</v>
      </c>
      <c r="Z19">
        <v>271550.75</v>
      </c>
      <c r="AA19">
        <v>150.456</v>
      </c>
      <c r="AB19">
        <v>5.77</v>
      </c>
      <c r="AC19">
        <v>7.47</v>
      </c>
      <c r="AD19" t="s">
        <v>63</v>
      </c>
      <c r="AE19">
        <v>17</v>
      </c>
      <c r="AF19">
        <v>4319.13</v>
      </c>
      <c r="AG19" t="s">
        <v>80</v>
      </c>
      <c r="AH19" t="s">
        <v>81</v>
      </c>
      <c r="AI19" t="s">
        <v>82</v>
      </c>
      <c r="AJ19" t="s">
        <v>62</v>
      </c>
      <c r="AK19">
        <v>17</v>
      </c>
      <c r="AL19">
        <v>194.97</v>
      </c>
      <c r="AM19">
        <v>9.691</v>
      </c>
      <c r="AN19">
        <v>2.5</v>
      </c>
      <c r="AO19">
        <v>18.66</v>
      </c>
      <c r="AP19" t="s">
        <v>64</v>
      </c>
      <c r="AQ19" s="82">
        <f t="shared" si="0"/>
        <v>1013644.41</v>
      </c>
      <c r="AR19" s="33"/>
    </row>
    <row r="20" spans="1:44" ht="12.75">
      <c r="A20">
        <v>18</v>
      </c>
      <c r="B20">
        <v>0</v>
      </c>
      <c r="C20">
        <v>0</v>
      </c>
      <c r="D20">
        <v>1.05</v>
      </c>
      <c r="E20">
        <v>19.76</v>
      </c>
      <c r="F20" t="s">
        <v>63</v>
      </c>
      <c r="G20">
        <v>18</v>
      </c>
      <c r="H20">
        <v>0</v>
      </c>
      <c r="I20">
        <v>0</v>
      </c>
      <c r="J20">
        <v>40.7</v>
      </c>
      <c r="K20">
        <v>20.59</v>
      </c>
      <c r="L20" t="s">
        <v>63</v>
      </c>
      <c r="M20">
        <v>18</v>
      </c>
      <c r="N20">
        <v>0</v>
      </c>
      <c r="O20">
        <v>0</v>
      </c>
      <c r="P20">
        <v>40.7</v>
      </c>
      <c r="Q20">
        <v>21.66</v>
      </c>
      <c r="R20" t="s">
        <v>63</v>
      </c>
      <c r="S20">
        <v>18</v>
      </c>
      <c r="T20">
        <v>656033.63</v>
      </c>
      <c r="U20">
        <v>527.841</v>
      </c>
      <c r="V20">
        <v>6.6</v>
      </c>
      <c r="W20">
        <v>1.95</v>
      </c>
      <c r="X20" t="s">
        <v>63</v>
      </c>
      <c r="Y20">
        <v>18</v>
      </c>
      <c r="Z20">
        <v>367890.34</v>
      </c>
      <c r="AA20">
        <v>212.197</v>
      </c>
      <c r="AB20">
        <v>6.58</v>
      </c>
      <c r="AC20">
        <v>1.87</v>
      </c>
      <c r="AD20" t="s">
        <v>63</v>
      </c>
      <c r="AE20">
        <v>18</v>
      </c>
      <c r="AF20">
        <v>4483.09</v>
      </c>
      <c r="AG20">
        <v>760.061</v>
      </c>
      <c r="AH20">
        <v>2.76</v>
      </c>
      <c r="AI20">
        <v>14.34</v>
      </c>
      <c r="AJ20" t="s">
        <v>63</v>
      </c>
      <c r="AK20">
        <v>18</v>
      </c>
      <c r="AL20">
        <v>248.39</v>
      </c>
      <c r="AM20">
        <v>12.817</v>
      </c>
      <c r="AN20">
        <v>2.45</v>
      </c>
      <c r="AO20">
        <v>17.44</v>
      </c>
      <c r="AP20" t="s">
        <v>64</v>
      </c>
      <c r="AQ20" s="82">
        <f t="shared" si="0"/>
        <v>1023923.97</v>
      </c>
      <c r="AR20" s="33"/>
    </row>
    <row r="21" spans="1:44" ht="12.75">
      <c r="A21">
        <v>19</v>
      </c>
      <c r="B21">
        <v>0</v>
      </c>
      <c r="C21">
        <v>0</v>
      </c>
      <c r="D21">
        <v>1.05</v>
      </c>
      <c r="E21">
        <v>15.75</v>
      </c>
      <c r="F21" t="s">
        <v>63</v>
      </c>
      <c r="G21">
        <v>19</v>
      </c>
      <c r="H21">
        <v>0</v>
      </c>
      <c r="I21">
        <v>0</v>
      </c>
      <c r="J21">
        <v>41.34</v>
      </c>
      <c r="K21">
        <v>16.99</v>
      </c>
      <c r="L21" t="s">
        <v>63</v>
      </c>
      <c r="M21">
        <v>19</v>
      </c>
      <c r="N21">
        <v>0</v>
      </c>
      <c r="O21">
        <v>0</v>
      </c>
      <c r="P21">
        <v>41.34</v>
      </c>
      <c r="Q21">
        <v>17.82</v>
      </c>
      <c r="R21" t="s">
        <v>63</v>
      </c>
      <c r="S21">
        <v>19</v>
      </c>
      <c r="T21">
        <v>643086.38</v>
      </c>
      <c r="U21">
        <v>508.544</v>
      </c>
      <c r="V21">
        <v>6.6</v>
      </c>
      <c r="W21">
        <v>2.1</v>
      </c>
      <c r="X21" t="s">
        <v>63</v>
      </c>
      <c r="Y21">
        <v>19</v>
      </c>
      <c r="Z21">
        <v>380814.97</v>
      </c>
      <c r="AA21">
        <v>226.986</v>
      </c>
      <c r="AB21">
        <v>6.58</v>
      </c>
      <c r="AC21">
        <v>1.99</v>
      </c>
      <c r="AD21" t="s">
        <v>63</v>
      </c>
      <c r="AE21">
        <v>19</v>
      </c>
      <c r="AF21">
        <v>4709.67</v>
      </c>
      <c r="AG21">
        <v>983.357</v>
      </c>
      <c r="AH21">
        <v>2.71</v>
      </c>
      <c r="AI21">
        <v>11.65</v>
      </c>
      <c r="AJ21" t="s">
        <v>64</v>
      </c>
      <c r="AK21">
        <v>19</v>
      </c>
      <c r="AL21">
        <v>271.52</v>
      </c>
      <c r="AM21">
        <v>14.065</v>
      </c>
      <c r="AN21">
        <v>2.41</v>
      </c>
      <c r="AO21">
        <v>14.98</v>
      </c>
      <c r="AP21" t="s">
        <v>64</v>
      </c>
      <c r="AQ21" s="82">
        <f t="shared" si="0"/>
        <v>1023901.35</v>
      </c>
      <c r="AR21" s="33"/>
    </row>
    <row r="22" spans="1:44" ht="12.75">
      <c r="A22">
        <v>20</v>
      </c>
      <c r="B22">
        <v>0</v>
      </c>
      <c r="C22">
        <v>0</v>
      </c>
      <c r="D22">
        <v>1.06</v>
      </c>
      <c r="E22">
        <v>18.97</v>
      </c>
      <c r="F22" t="s">
        <v>63</v>
      </c>
      <c r="G22">
        <v>20</v>
      </c>
      <c r="H22">
        <v>113318.08</v>
      </c>
      <c r="I22">
        <v>138.786</v>
      </c>
      <c r="J22">
        <v>38.45</v>
      </c>
      <c r="K22">
        <v>16.26</v>
      </c>
      <c r="L22" t="s">
        <v>64</v>
      </c>
      <c r="M22">
        <v>20</v>
      </c>
      <c r="N22">
        <v>167101.59</v>
      </c>
      <c r="O22">
        <v>166.684</v>
      </c>
      <c r="P22">
        <v>38.45</v>
      </c>
      <c r="Q22">
        <v>16.81</v>
      </c>
      <c r="R22" t="s">
        <v>64</v>
      </c>
      <c r="S22">
        <v>20</v>
      </c>
      <c r="T22">
        <v>487606.84</v>
      </c>
      <c r="U22">
        <v>390.051</v>
      </c>
      <c r="V22">
        <v>6.6</v>
      </c>
      <c r="W22">
        <v>6.95</v>
      </c>
      <c r="X22" t="s">
        <v>64</v>
      </c>
      <c r="Y22">
        <v>20</v>
      </c>
      <c r="Z22">
        <v>245345.75</v>
      </c>
      <c r="AA22">
        <v>136.42</v>
      </c>
      <c r="AB22">
        <v>5.86</v>
      </c>
      <c r="AC22">
        <v>7.75</v>
      </c>
      <c r="AD22" t="s">
        <v>63</v>
      </c>
      <c r="AE22">
        <v>20</v>
      </c>
      <c r="AF22">
        <v>5980.89</v>
      </c>
      <c r="AG22">
        <v>1274.459</v>
      </c>
      <c r="AH22">
        <v>3.06</v>
      </c>
      <c r="AI22">
        <v>15.12</v>
      </c>
      <c r="AJ22" t="s">
        <v>63</v>
      </c>
      <c r="AK22">
        <v>20</v>
      </c>
      <c r="AL22">
        <v>298.93</v>
      </c>
      <c r="AM22">
        <v>18.521</v>
      </c>
      <c r="AN22">
        <v>2.47</v>
      </c>
      <c r="AO22">
        <v>16.36</v>
      </c>
      <c r="AP22" t="s">
        <v>64</v>
      </c>
      <c r="AQ22" s="82">
        <f t="shared" si="0"/>
        <v>1013372.26</v>
      </c>
      <c r="AR22" s="33"/>
    </row>
    <row r="23" spans="1:44" ht="12.75">
      <c r="A23">
        <v>21</v>
      </c>
      <c r="B23">
        <v>0</v>
      </c>
      <c r="C23">
        <v>0</v>
      </c>
      <c r="D23">
        <v>1.06</v>
      </c>
      <c r="E23">
        <v>19.81</v>
      </c>
      <c r="G23">
        <v>21</v>
      </c>
      <c r="H23">
        <v>0</v>
      </c>
      <c r="I23">
        <v>0</v>
      </c>
      <c r="J23">
        <v>39.92</v>
      </c>
      <c r="K23">
        <v>21.03</v>
      </c>
      <c r="M23">
        <v>21</v>
      </c>
      <c r="N23">
        <v>0</v>
      </c>
      <c r="O23">
        <v>0</v>
      </c>
      <c r="P23">
        <v>39.92</v>
      </c>
      <c r="Q23">
        <v>21.69</v>
      </c>
      <c r="S23">
        <v>21</v>
      </c>
      <c r="T23">
        <v>639877.56</v>
      </c>
      <c r="U23">
        <v>505.993</v>
      </c>
      <c r="V23">
        <v>6.6</v>
      </c>
      <c r="W23">
        <v>3.01</v>
      </c>
      <c r="Y23">
        <v>21</v>
      </c>
      <c r="Z23">
        <v>299977.72</v>
      </c>
      <c r="AA23">
        <v>148.704</v>
      </c>
      <c r="AB23">
        <v>6.59</v>
      </c>
      <c r="AC23">
        <v>3.09</v>
      </c>
      <c r="AE23">
        <v>21</v>
      </c>
      <c r="AF23">
        <v>4889.22</v>
      </c>
      <c r="AG23">
        <v>932.735</v>
      </c>
      <c r="AH23">
        <v>2.89</v>
      </c>
      <c r="AI23">
        <v>17.95</v>
      </c>
      <c r="AJ23" t="s">
        <v>65</v>
      </c>
      <c r="AK23">
        <v>21</v>
      </c>
      <c r="AL23">
        <v>313</v>
      </c>
      <c r="AM23">
        <v>20.437</v>
      </c>
      <c r="AN23">
        <v>2.48</v>
      </c>
      <c r="AO23">
        <v>18.93</v>
      </c>
      <c r="AP23" t="s">
        <v>65</v>
      </c>
      <c r="AQ23" s="82">
        <f t="shared" si="0"/>
        <v>939855.28</v>
      </c>
      <c r="AR23" s="33"/>
    </row>
    <row r="24" spans="1:44" ht="12.75">
      <c r="A24">
        <v>22</v>
      </c>
      <c r="B24">
        <v>0</v>
      </c>
      <c r="C24">
        <v>0</v>
      </c>
      <c r="D24">
        <v>1.06</v>
      </c>
      <c r="E24">
        <v>24.03</v>
      </c>
      <c r="G24">
        <v>22</v>
      </c>
      <c r="H24">
        <v>0</v>
      </c>
      <c r="I24">
        <v>0</v>
      </c>
      <c r="J24">
        <v>39.85</v>
      </c>
      <c r="K24">
        <v>24</v>
      </c>
      <c r="M24">
        <v>22</v>
      </c>
      <c r="N24">
        <v>0</v>
      </c>
      <c r="O24">
        <v>0</v>
      </c>
      <c r="P24">
        <v>39.84</v>
      </c>
      <c r="Q24">
        <v>24.74</v>
      </c>
      <c r="S24">
        <v>22</v>
      </c>
      <c r="T24">
        <v>613255.5</v>
      </c>
      <c r="U24">
        <v>463.115</v>
      </c>
      <c r="V24">
        <v>6.6</v>
      </c>
      <c r="W24">
        <v>2.06</v>
      </c>
      <c r="Y24">
        <v>22</v>
      </c>
      <c r="Z24">
        <v>305527.47</v>
      </c>
      <c r="AA24">
        <v>145.114</v>
      </c>
      <c r="AB24">
        <v>6.59</v>
      </c>
      <c r="AC24">
        <v>2.26</v>
      </c>
      <c r="AE24">
        <v>22</v>
      </c>
      <c r="AF24">
        <v>4777.6</v>
      </c>
      <c r="AG24">
        <v>903.501</v>
      </c>
      <c r="AH24">
        <v>2.82</v>
      </c>
      <c r="AI24">
        <v>19.28</v>
      </c>
      <c r="AK24">
        <v>22</v>
      </c>
      <c r="AL24">
        <v>252.65</v>
      </c>
      <c r="AM24">
        <v>14.084</v>
      </c>
      <c r="AN24">
        <v>2.4</v>
      </c>
      <c r="AO24">
        <v>21.38</v>
      </c>
      <c r="AP24" t="s">
        <v>65</v>
      </c>
      <c r="AQ24" s="82">
        <f t="shared" si="0"/>
        <v>918782.97</v>
      </c>
      <c r="AR24" s="33"/>
    </row>
    <row r="25" spans="1:44" ht="12.75">
      <c r="A25">
        <v>23</v>
      </c>
      <c r="B25">
        <v>0</v>
      </c>
      <c r="C25">
        <v>0</v>
      </c>
      <c r="D25">
        <v>1.05</v>
      </c>
      <c r="E25">
        <v>23.84</v>
      </c>
      <c r="F25" t="s">
        <v>63</v>
      </c>
      <c r="G25">
        <v>23</v>
      </c>
      <c r="H25">
        <v>0</v>
      </c>
      <c r="I25">
        <v>0</v>
      </c>
      <c r="J25">
        <v>39.83</v>
      </c>
      <c r="K25">
        <v>24.32</v>
      </c>
      <c r="L25" t="s">
        <v>63</v>
      </c>
      <c r="M25">
        <v>23</v>
      </c>
      <c r="N25">
        <v>0</v>
      </c>
      <c r="O25">
        <v>0</v>
      </c>
      <c r="P25">
        <v>39.82</v>
      </c>
      <c r="Q25">
        <v>25.38</v>
      </c>
      <c r="R25" t="s">
        <v>63</v>
      </c>
      <c r="S25">
        <v>23</v>
      </c>
      <c r="T25">
        <v>637810.94</v>
      </c>
      <c r="U25">
        <v>498.176</v>
      </c>
      <c r="V25">
        <v>6.59</v>
      </c>
      <c r="W25">
        <v>1.43</v>
      </c>
      <c r="X25" t="s">
        <v>63</v>
      </c>
      <c r="Y25">
        <v>23</v>
      </c>
      <c r="Z25">
        <v>355599.53</v>
      </c>
      <c r="AA25">
        <v>195.913</v>
      </c>
      <c r="AB25">
        <v>6.58</v>
      </c>
      <c r="AC25">
        <v>1.42</v>
      </c>
      <c r="AD25" t="s">
        <v>63</v>
      </c>
      <c r="AE25">
        <v>23</v>
      </c>
      <c r="AF25">
        <v>4143.82</v>
      </c>
      <c r="AG25">
        <v>671.697</v>
      </c>
      <c r="AH25">
        <v>2.81</v>
      </c>
      <c r="AI25">
        <v>19.14</v>
      </c>
      <c r="AJ25" t="s">
        <v>63</v>
      </c>
      <c r="AK25">
        <v>23</v>
      </c>
      <c r="AL25">
        <v>217.3</v>
      </c>
      <c r="AM25">
        <v>10.948</v>
      </c>
      <c r="AN25">
        <v>2.43</v>
      </c>
      <c r="AO25">
        <v>20.63</v>
      </c>
      <c r="AP25" t="s">
        <v>64</v>
      </c>
      <c r="AQ25" s="82">
        <f t="shared" si="0"/>
        <v>993410.47</v>
      </c>
      <c r="AR25" s="33"/>
    </row>
    <row r="26" spans="1:44" ht="12.75">
      <c r="A26">
        <v>24</v>
      </c>
      <c r="B26">
        <v>0</v>
      </c>
      <c r="C26">
        <v>0</v>
      </c>
      <c r="D26" t="s">
        <v>83</v>
      </c>
      <c r="E26">
        <v>22.75</v>
      </c>
      <c r="F26" t="s">
        <v>62</v>
      </c>
      <c r="G26">
        <v>24</v>
      </c>
      <c r="H26">
        <v>0</v>
      </c>
      <c r="I26">
        <v>0</v>
      </c>
      <c r="J26" t="s">
        <v>84</v>
      </c>
      <c r="K26" t="s">
        <v>85</v>
      </c>
      <c r="L26" t="s">
        <v>62</v>
      </c>
      <c r="M26">
        <v>24</v>
      </c>
      <c r="N26">
        <v>0</v>
      </c>
      <c r="O26">
        <v>0</v>
      </c>
      <c r="P26" t="s">
        <v>86</v>
      </c>
      <c r="Q26" t="s">
        <v>87</v>
      </c>
      <c r="R26" t="s">
        <v>62</v>
      </c>
      <c r="S26">
        <v>24</v>
      </c>
      <c r="T26">
        <v>632578.94</v>
      </c>
      <c r="U26" t="s">
        <v>88</v>
      </c>
      <c r="V26" t="s">
        <v>89</v>
      </c>
      <c r="W26" t="s">
        <v>90</v>
      </c>
      <c r="X26" t="s">
        <v>62</v>
      </c>
      <c r="Y26">
        <v>24</v>
      </c>
      <c r="Z26">
        <v>352651.16</v>
      </c>
      <c r="AA26">
        <v>195.023</v>
      </c>
      <c r="AB26">
        <v>6.58</v>
      </c>
      <c r="AC26">
        <v>-1.58</v>
      </c>
      <c r="AD26" t="s">
        <v>63</v>
      </c>
      <c r="AE26">
        <v>24</v>
      </c>
      <c r="AF26">
        <v>4141.14</v>
      </c>
      <c r="AG26">
        <v>675.877</v>
      </c>
      <c r="AH26">
        <v>2.8</v>
      </c>
      <c r="AI26">
        <v>19.13</v>
      </c>
      <c r="AJ26" t="s">
        <v>63</v>
      </c>
      <c r="AK26">
        <v>24</v>
      </c>
      <c r="AL26">
        <v>212.52</v>
      </c>
      <c r="AM26">
        <v>9.64</v>
      </c>
      <c r="AN26">
        <v>2.43</v>
      </c>
      <c r="AO26">
        <v>21.66</v>
      </c>
      <c r="AP26" t="s">
        <v>64</v>
      </c>
      <c r="AQ26" s="82">
        <f t="shared" si="0"/>
        <v>985230.0999999999</v>
      </c>
      <c r="AR26" s="33"/>
    </row>
    <row r="27" spans="1:44" ht="12.75">
      <c r="A27">
        <v>25</v>
      </c>
      <c r="B27">
        <v>0</v>
      </c>
      <c r="C27" t="s">
        <v>91</v>
      </c>
      <c r="D27">
        <v>1.05</v>
      </c>
      <c r="E27">
        <v>23.74</v>
      </c>
      <c r="F27" t="s">
        <v>92</v>
      </c>
      <c r="G27">
        <v>25</v>
      </c>
      <c r="H27">
        <v>0</v>
      </c>
      <c r="I27">
        <v>0</v>
      </c>
      <c r="J27">
        <v>39.67</v>
      </c>
      <c r="K27">
        <v>23.74</v>
      </c>
      <c r="L27" t="s">
        <v>63</v>
      </c>
      <c r="M27">
        <v>25</v>
      </c>
      <c r="N27">
        <v>0</v>
      </c>
      <c r="O27">
        <v>0</v>
      </c>
      <c r="P27">
        <v>39.66</v>
      </c>
      <c r="Q27">
        <v>24.61</v>
      </c>
      <c r="R27" t="s">
        <v>63</v>
      </c>
      <c r="S27">
        <v>25</v>
      </c>
      <c r="T27">
        <v>622427.63</v>
      </c>
      <c r="U27">
        <v>482.431</v>
      </c>
      <c r="V27">
        <v>6.59</v>
      </c>
      <c r="W27">
        <v>4.57</v>
      </c>
      <c r="X27" t="s">
        <v>63</v>
      </c>
      <c r="Y27">
        <v>25</v>
      </c>
      <c r="Z27">
        <v>347600.47</v>
      </c>
      <c r="AA27">
        <v>190.428</v>
      </c>
      <c r="AB27">
        <v>6.58</v>
      </c>
      <c r="AC27">
        <v>4.7</v>
      </c>
      <c r="AD27" t="s">
        <v>63</v>
      </c>
      <c r="AE27">
        <v>25</v>
      </c>
      <c r="AF27">
        <v>4012.01</v>
      </c>
      <c r="AG27">
        <v>671.859</v>
      </c>
      <c r="AH27">
        <v>2.75</v>
      </c>
      <c r="AI27">
        <v>18.13</v>
      </c>
      <c r="AJ27" t="s">
        <v>64</v>
      </c>
      <c r="AK27">
        <v>25</v>
      </c>
      <c r="AL27">
        <v>185.24</v>
      </c>
      <c r="AM27">
        <v>9.268</v>
      </c>
      <c r="AN27">
        <v>2.44</v>
      </c>
      <c r="AO27">
        <v>21.49</v>
      </c>
      <c r="AP27" t="s">
        <v>64</v>
      </c>
      <c r="AQ27" s="82">
        <f t="shared" si="0"/>
        <v>970028.1</v>
      </c>
      <c r="AR27" s="33"/>
    </row>
    <row r="28" spans="1:44" ht="12.75">
      <c r="A28">
        <v>26</v>
      </c>
      <c r="B28">
        <v>0</v>
      </c>
      <c r="C28">
        <v>0</v>
      </c>
      <c r="D28">
        <v>1.05</v>
      </c>
      <c r="E28">
        <v>19.05</v>
      </c>
      <c r="F28" t="s">
        <v>64</v>
      </c>
      <c r="G28">
        <v>26</v>
      </c>
      <c r="H28">
        <v>0</v>
      </c>
      <c r="I28">
        <v>0</v>
      </c>
      <c r="J28">
        <v>39.54</v>
      </c>
      <c r="K28">
        <v>19.43</v>
      </c>
      <c r="L28" t="s">
        <v>64</v>
      </c>
      <c r="M28">
        <v>26</v>
      </c>
      <c r="N28">
        <v>0</v>
      </c>
      <c r="O28">
        <v>0</v>
      </c>
      <c r="P28">
        <v>39.53</v>
      </c>
      <c r="Q28">
        <v>20.23</v>
      </c>
      <c r="R28" t="s">
        <v>63</v>
      </c>
      <c r="S28">
        <v>26</v>
      </c>
      <c r="T28">
        <v>681421.06</v>
      </c>
      <c r="U28">
        <v>570.508</v>
      </c>
      <c r="V28">
        <v>6.59</v>
      </c>
      <c r="W28">
        <v>0.67</v>
      </c>
      <c r="X28" t="s">
        <v>63</v>
      </c>
      <c r="Y28">
        <v>26</v>
      </c>
      <c r="Z28">
        <v>358467.19</v>
      </c>
      <c r="AA28" t="s">
        <v>93</v>
      </c>
      <c r="AB28" t="s">
        <v>94</v>
      </c>
      <c r="AC28" t="s">
        <v>95</v>
      </c>
      <c r="AD28" t="s">
        <v>92</v>
      </c>
      <c r="AE28">
        <v>26</v>
      </c>
      <c r="AF28">
        <v>4635.31</v>
      </c>
      <c r="AG28">
        <v>876.767</v>
      </c>
      <c r="AH28">
        <v>2.73</v>
      </c>
      <c r="AI28">
        <v>14.2</v>
      </c>
      <c r="AJ28" t="s">
        <v>63</v>
      </c>
      <c r="AK28">
        <v>26</v>
      </c>
      <c r="AL28">
        <v>251.94</v>
      </c>
      <c r="AM28">
        <v>13.852</v>
      </c>
      <c r="AN28">
        <v>2.4</v>
      </c>
      <c r="AO28">
        <v>17.87</v>
      </c>
      <c r="AP28" t="s">
        <v>64</v>
      </c>
      <c r="AQ28" s="82">
        <f t="shared" si="0"/>
        <v>1039888.25</v>
      </c>
      <c r="AR28" s="33"/>
    </row>
    <row r="29" spans="1:44" ht="12.75">
      <c r="A29">
        <v>27</v>
      </c>
      <c r="B29">
        <v>0</v>
      </c>
      <c r="C29">
        <v>0</v>
      </c>
      <c r="D29">
        <v>1.06</v>
      </c>
      <c r="E29">
        <v>24.93</v>
      </c>
      <c r="F29" t="s">
        <v>63</v>
      </c>
      <c r="G29">
        <v>27</v>
      </c>
      <c r="H29">
        <v>0</v>
      </c>
      <c r="I29">
        <v>0</v>
      </c>
      <c r="J29">
        <v>39.86</v>
      </c>
      <c r="K29">
        <v>24.42</v>
      </c>
      <c r="L29" t="s">
        <v>63</v>
      </c>
      <c r="M29">
        <v>27</v>
      </c>
      <c r="N29">
        <v>0</v>
      </c>
      <c r="O29">
        <v>0</v>
      </c>
      <c r="P29">
        <v>39.85</v>
      </c>
      <c r="Q29">
        <v>25.15</v>
      </c>
      <c r="R29" t="s">
        <v>63</v>
      </c>
      <c r="S29">
        <v>27</v>
      </c>
      <c r="T29">
        <v>656784.25</v>
      </c>
      <c r="U29">
        <v>535.603</v>
      </c>
      <c r="V29">
        <v>6.6</v>
      </c>
      <c r="W29">
        <v>2.65</v>
      </c>
      <c r="X29" t="s">
        <v>63</v>
      </c>
      <c r="Y29">
        <v>27</v>
      </c>
      <c r="Z29">
        <v>323072.78</v>
      </c>
      <c r="AA29">
        <v>164.699</v>
      </c>
      <c r="AB29">
        <v>6.58</v>
      </c>
      <c r="AC29">
        <v>2.91</v>
      </c>
      <c r="AD29" t="s">
        <v>63</v>
      </c>
      <c r="AE29">
        <v>27</v>
      </c>
      <c r="AF29">
        <v>4126.89</v>
      </c>
      <c r="AG29">
        <v>683.381</v>
      </c>
      <c r="AH29">
        <v>2.8</v>
      </c>
      <c r="AI29">
        <v>18</v>
      </c>
      <c r="AJ29" t="s">
        <v>63</v>
      </c>
      <c r="AK29">
        <v>27</v>
      </c>
      <c r="AL29">
        <v>218.65</v>
      </c>
      <c r="AM29">
        <v>11.444</v>
      </c>
      <c r="AN29">
        <v>2.42</v>
      </c>
      <c r="AO29">
        <v>20.88</v>
      </c>
      <c r="AP29" t="s">
        <v>64</v>
      </c>
      <c r="AQ29" s="82">
        <f t="shared" si="0"/>
        <v>979857.03</v>
      </c>
      <c r="AR29" s="33"/>
    </row>
    <row r="30" spans="1:44" ht="12.75">
      <c r="A30">
        <v>28</v>
      </c>
      <c r="B30">
        <v>0</v>
      </c>
      <c r="C30">
        <v>0</v>
      </c>
      <c r="D30">
        <v>1.05</v>
      </c>
      <c r="E30">
        <v>26.42</v>
      </c>
      <c r="F30" t="s">
        <v>65</v>
      </c>
      <c r="G30">
        <v>28</v>
      </c>
      <c r="H30">
        <v>0</v>
      </c>
      <c r="I30">
        <v>0</v>
      </c>
      <c r="J30">
        <v>40.44</v>
      </c>
      <c r="K30">
        <v>26.12</v>
      </c>
      <c r="M30">
        <v>28</v>
      </c>
      <c r="N30">
        <v>0</v>
      </c>
      <c r="O30">
        <v>0</v>
      </c>
      <c r="P30">
        <v>40.43</v>
      </c>
      <c r="Q30">
        <v>27.04</v>
      </c>
      <c r="S30">
        <v>28</v>
      </c>
      <c r="T30">
        <v>611007.75</v>
      </c>
      <c r="U30">
        <v>464.226</v>
      </c>
      <c r="V30">
        <v>6.59</v>
      </c>
      <c r="W30">
        <v>4.82</v>
      </c>
      <c r="Y30">
        <v>28</v>
      </c>
      <c r="Z30">
        <v>282517.28</v>
      </c>
      <c r="AA30">
        <v>132.825</v>
      </c>
      <c r="AB30">
        <v>6.59</v>
      </c>
      <c r="AC30">
        <v>4.46</v>
      </c>
      <c r="AE30">
        <v>28</v>
      </c>
      <c r="AF30">
        <v>4086.21</v>
      </c>
      <c r="AG30">
        <v>689.372</v>
      </c>
      <c r="AH30">
        <v>2.81</v>
      </c>
      <c r="AI30">
        <v>19.21</v>
      </c>
      <c r="AK30">
        <v>28</v>
      </c>
      <c r="AL30">
        <v>242.31</v>
      </c>
      <c r="AM30">
        <v>14.249</v>
      </c>
      <c r="AN30">
        <v>2.43</v>
      </c>
      <c r="AO30">
        <v>24.16</v>
      </c>
      <c r="AP30" t="s">
        <v>65</v>
      </c>
      <c r="AQ30" s="82">
        <f t="shared" si="0"/>
        <v>893525.03</v>
      </c>
      <c r="AR30" s="33"/>
    </row>
    <row r="31" spans="1:43" ht="12.75">
      <c r="A31">
        <v>29</v>
      </c>
      <c r="B31">
        <v>0</v>
      </c>
      <c r="C31">
        <v>0</v>
      </c>
      <c r="D31">
        <v>1.05</v>
      </c>
      <c r="E31">
        <v>20.35</v>
      </c>
      <c r="G31">
        <v>29</v>
      </c>
      <c r="H31">
        <v>0</v>
      </c>
      <c r="I31">
        <v>0</v>
      </c>
      <c r="J31">
        <v>40.91</v>
      </c>
      <c r="K31">
        <v>20.58</v>
      </c>
      <c r="M31">
        <v>29</v>
      </c>
      <c r="N31">
        <v>0</v>
      </c>
      <c r="O31">
        <v>0</v>
      </c>
      <c r="P31">
        <v>40.9</v>
      </c>
      <c r="Q31">
        <v>21.35</v>
      </c>
      <c r="S31">
        <v>29</v>
      </c>
      <c r="T31">
        <v>592218.38</v>
      </c>
      <c r="U31">
        <v>431.751</v>
      </c>
      <c r="V31">
        <v>6.59</v>
      </c>
      <c r="W31">
        <v>2.3</v>
      </c>
      <c r="Y31">
        <v>29</v>
      </c>
      <c r="Z31">
        <v>293835.5</v>
      </c>
      <c r="AA31">
        <v>134.71</v>
      </c>
      <c r="AB31">
        <v>6.58</v>
      </c>
      <c r="AC31">
        <v>2.37</v>
      </c>
      <c r="AE31">
        <v>29</v>
      </c>
      <c r="AF31">
        <v>4200.11</v>
      </c>
      <c r="AG31">
        <v>725.142</v>
      </c>
      <c r="AH31">
        <v>2.76</v>
      </c>
      <c r="AI31">
        <v>16.33</v>
      </c>
      <c r="AK31">
        <v>29</v>
      </c>
      <c r="AL31">
        <v>253.36</v>
      </c>
      <c r="AM31">
        <v>15.186</v>
      </c>
      <c r="AN31">
        <v>2.38</v>
      </c>
      <c r="AO31">
        <v>20.39</v>
      </c>
      <c r="AP31" t="s">
        <v>65</v>
      </c>
      <c r="AQ31" s="82">
        <f t="shared" si="0"/>
        <v>886053.88</v>
      </c>
    </row>
    <row r="32" spans="1:43" ht="12.75">
      <c r="A32">
        <v>30</v>
      </c>
      <c r="B32">
        <v>0</v>
      </c>
      <c r="C32">
        <v>0</v>
      </c>
      <c r="D32">
        <v>1.05</v>
      </c>
      <c r="E32">
        <v>26.93</v>
      </c>
      <c r="F32" t="s">
        <v>63</v>
      </c>
      <c r="G32">
        <v>30</v>
      </c>
      <c r="H32">
        <v>0</v>
      </c>
      <c r="I32">
        <v>0</v>
      </c>
      <c r="J32">
        <v>40.69</v>
      </c>
      <c r="K32">
        <v>26.25</v>
      </c>
      <c r="L32" t="s">
        <v>63</v>
      </c>
      <c r="M32">
        <v>30</v>
      </c>
      <c r="N32">
        <v>0</v>
      </c>
      <c r="O32">
        <v>0</v>
      </c>
      <c r="P32">
        <v>40.68</v>
      </c>
      <c r="Q32">
        <v>27.09</v>
      </c>
      <c r="R32" t="s">
        <v>63</v>
      </c>
      <c r="S32">
        <v>30</v>
      </c>
      <c r="T32">
        <v>568494.63</v>
      </c>
      <c r="U32">
        <v>395.935</v>
      </c>
      <c r="V32">
        <v>6.59</v>
      </c>
      <c r="W32">
        <v>0.68</v>
      </c>
      <c r="X32" t="s">
        <v>63</v>
      </c>
      <c r="Y32">
        <v>30</v>
      </c>
      <c r="Z32">
        <v>532262.88</v>
      </c>
      <c r="AA32">
        <v>444.126</v>
      </c>
      <c r="AB32">
        <v>6.56</v>
      </c>
      <c r="AC32">
        <v>0.01</v>
      </c>
      <c r="AD32" t="s">
        <v>63</v>
      </c>
      <c r="AE32">
        <v>30</v>
      </c>
      <c r="AF32">
        <v>3929.27</v>
      </c>
      <c r="AG32">
        <v>626.795</v>
      </c>
      <c r="AH32">
        <v>2.81</v>
      </c>
      <c r="AI32">
        <v>19.94</v>
      </c>
      <c r="AJ32" t="s">
        <v>63</v>
      </c>
      <c r="AK32">
        <v>30</v>
      </c>
      <c r="AL32">
        <v>225.94</v>
      </c>
      <c r="AM32">
        <v>11.406</v>
      </c>
      <c r="AN32">
        <v>2.43</v>
      </c>
      <c r="AO32">
        <v>23.61</v>
      </c>
      <c r="AP32" t="s">
        <v>64</v>
      </c>
      <c r="AQ32" s="82">
        <f t="shared" si="0"/>
        <v>1100757.51</v>
      </c>
    </row>
    <row r="33" spans="1:43" ht="12.75">
      <c r="A33">
        <v>31</v>
      </c>
      <c r="B33">
        <v>0</v>
      </c>
      <c r="C33">
        <v>0</v>
      </c>
      <c r="D33">
        <v>1.05</v>
      </c>
      <c r="E33">
        <v>24.18</v>
      </c>
      <c r="F33" t="s">
        <v>63</v>
      </c>
      <c r="G33">
        <v>31</v>
      </c>
      <c r="H33">
        <v>334833.19</v>
      </c>
      <c r="I33">
        <v>370.425</v>
      </c>
      <c r="J33">
        <v>40.73</v>
      </c>
      <c r="K33">
        <v>20.52</v>
      </c>
      <c r="L33" t="s">
        <v>64</v>
      </c>
      <c r="M33">
        <v>31</v>
      </c>
      <c r="N33">
        <v>387597.5</v>
      </c>
      <c r="O33">
        <v>251.939</v>
      </c>
      <c r="P33">
        <v>40.72</v>
      </c>
      <c r="Q33">
        <v>21.43</v>
      </c>
      <c r="R33" t="s">
        <v>64</v>
      </c>
      <c r="S33">
        <v>31</v>
      </c>
      <c r="T33">
        <v>234431.8</v>
      </c>
      <c r="U33">
        <v>167.778</v>
      </c>
      <c r="V33">
        <v>6.57</v>
      </c>
      <c r="W33">
        <v>10.8</v>
      </c>
      <c r="X33" t="s">
        <v>64</v>
      </c>
      <c r="Y33">
        <v>31</v>
      </c>
      <c r="Z33">
        <v>218721.61</v>
      </c>
      <c r="AA33">
        <v>198.909</v>
      </c>
      <c r="AB33">
        <v>4.59</v>
      </c>
      <c r="AC33">
        <v>11.62</v>
      </c>
      <c r="AD33" t="s">
        <v>63</v>
      </c>
      <c r="AE33">
        <v>31</v>
      </c>
      <c r="AF33">
        <v>3747.53</v>
      </c>
      <c r="AG33">
        <v>575.772</v>
      </c>
      <c r="AH33">
        <v>2.81</v>
      </c>
      <c r="AI33">
        <v>19.17</v>
      </c>
      <c r="AJ33" t="s">
        <v>63</v>
      </c>
      <c r="AK33">
        <v>31</v>
      </c>
      <c r="AL33">
        <v>225.4</v>
      </c>
      <c r="AM33">
        <v>11.981</v>
      </c>
      <c r="AN33">
        <v>2.45</v>
      </c>
      <c r="AO33">
        <v>22.72</v>
      </c>
      <c r="AP33" t="s">
        <v>64</v>
      </c>
      <c r="AQ33" s="82">
        <f>B33+H33+N33+T33+Z33</f>
        <v>1175584.1</v>
      </c>
    </row>
    <row r="34" spans="1:42" ht="12.75">
      <c r="A34" t="s">
        <v>96</v>
      </c>
      <c r="B34" t="s">
        <v>97</v>
      </c>
      <c r="C34" t="s">
        <v>91</v>
      </c>
      <c r="D34" t="s">
        <v>98</v>
      </c>
      <c r="E34">
        <v>16.18</v>
      </c>
      <c r="F34" t="s">
        <v>62</v>
      </c>
      <c r="G34" t="s">
        <v>96</v>
      </c>
      <c r="H34" t="s">
        <v>99</v>
      </c>
      <c r="I34">
        <v>221.992</v>
      </c>
      <c r="J34" t="s">
        <v>100</v>
      </c>
      <c r="K34" t="s">
        <v>101</v>
      </c>
      <c r="L34" t="s">
        <v>62</v>
      </c>
      <c r="M34" t="s">
        <v>96</v>
      </c>
      <c r="N34" t="s">
        <v>102</v>
      </c>
      <c r="O34">
        <v>285.588</v>
      </c>
      <c r="P34" t="s">
        <v>103</v>
      </c>
      <c r="Q34" t="s">
        <v>104</v>
      </c>
      <c r="R34" t="s">
        <v>62</v>
      </c>
      <c r="S34" t="s">
        <v>96</v>
      </c>
      <c r="T34" t="s">
        <v>105</v>
      </c>
      <c r="U34" t="s">
        <v>106</v>
      </c>
      <c r="V34" t="s">
        <v>94</v>
      </c>
      <c r="W34" t="s">
        <v>107</v>
      </c>
      <c r="X34" t="s">
        <v>62</v>
      </c>
      <c r="Y34" t="s">
        <v>96</v>
      </c>
      <c r="Z34" t="s">
        <v>108</v>
      </c>
      <c r="AA34" t="s">
        <v>109</v>
      </c>
      <c r="AB34" t="s">
        <v>110</v>
      </c>
      <c r="AC34" t="s">
        <v>111</v>
      </c>
      <c r="AD34" t="s">
        <v>92</v>
      </c>
      <c r="AE34" t="s">
        <v>96</v>
      </c>
      <c r="AF34" t="s">
        <v>112</v>
      </c>
      <c r="AG34" t="s">
        <v>113</v>
      </c>
      <c r="AH34" t="s">
        <v>81</v>
      </c>
      <c r="AI34" t="s">
        <v>114</v>
      </c>
      <c r="AJ34" t="s">
        <v>62</v>
      </c>
      <c r="AK34" t="s">
        <v>96</v>
      </c>
      <c r="AL34" t="s">
        <v>115</v>
      </c>
      <c r="AM34" t="s">
        <v>116</v>
      </c>
      <c r="AN34" t="s">
        <v>117</v>
      </c>
      <c r="AO34" t="s">
        <v>118</v>
      </c>
      <c r="AP34" t="s">
        <v>62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ЮВ</cp:lastModifiedBy>
  <cp:lastPrinted>2016-07-25T10:10:35Z</cp:lastPrinted>
  <dcterms:created xsi:type="dcterms:W3CDTF">2010-01-29T08:37:16Z</dcterms:created>
  <dcterms:modified xsi:type="dcterms:W3CDTF">2016-08-31T11:09:31Z</dcterms:modified>
  <cp:category/>
  <cp:version/>
  <cp:contentType/>
  <cp:contentStatus/>
</cp:coreProperties>
</file>