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9320" windowHeight="101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<sst xmlns="http://schemas.openxmlformats.org/spreadsheetml/2006/main" count="88" uniqueCount="81">
  <si>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</si>
  <si>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</si>
  <si>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</si>
  <si>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</si>
  <si>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</si>
  <si>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</si>
  <si>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</si>
  <si>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</si>
  <si>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</si>
  <si>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</si>
  <si>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</si>
  <si>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</si>
  <si>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</si>
  <si>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</si>
  <si>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</si>
  <si>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</si>
  <si>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</si>
  <si>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</si>
  <si>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</si>
  <si>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</si>
  <si>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</si>
  <si>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</si>
  <si>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</si>
  <si>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</si>
  <si>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</si>
  <si>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</si>
  <si>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</si>
  <si>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</si>
  <si>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</si>
  <si>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</si>
  <si>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</si>
  <si>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</si>
  <si>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</si>
  <si>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</si>
  <si>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</si>
  <si>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</si>
  <si>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</si>
  <si>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</si>
  <si>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</si>
  <si>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</si>
  <si>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</si>
  <si>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</si>
  <si>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</si>
  <si>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</si>
  <si>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</si>
  <si>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</si>
  <si>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</si>
  <si>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</si>
  <si>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</si>
  <si>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</si>
  <si>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</si>
  <si>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</si>
  <si>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</si>
  <si>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</si>
  <si>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 xml:space="preserve">                                        переданого Краматорським ЛВУМГ та прийнятого ПАТ "Маріупольгаз" по ГРС Ялта, ГРС Мангуш,                                                                                                                                                            ГРС р-п. Маріупольський, ГРС Дзержинського, ГРС Малинівка, ГРС Первомайське ПТФ, ГРС Червоне поле, ГРС-1 Маріуполь, ГРС-2 Маріуполь         </t>
  </si>
  <si>
    <t xml:space="preserve">          переданого Краматорським ЛВУМГ та прийнятого ПАТ "Маріупольгаз" по ГРС Ялта, ГРС Мангуш, ГРС р-п.Маріупольський, ГРС Дзержинського,                                                                            </t>
  </si>
  <si>
    <t xml:space="preserve">ГРС Малинівка, ГРС Первомайське ПТФ, ГРС Червоне поле, ГРС-1 Маріуполь, ГРС-2 Маріуполь, ГРП Юр'ївка    </t>
  </si>
  <si>
    <t>ГРС Ялта</t>
  </si>
  <si>
    <t>ГРС Мангуш</t>
  </si>
  <si>
    <t>ГРС р-п. Маріупольський</t>
  </si>
  <si>
    <t>ГРС Дзержинського</t>
  </si>
  <si>
    <t>ГРС Малинівка</t>
  </si>
  <si>
    <t>ГРС Первомайське ПТФ</t>
  </si>
  <si>
    <t>ГРС Червоне Поле</t>
  </si>
  <si>
    <t>ГРС-1 Маріуполь</t>
  </si>
  <si>
    <t>ГРС-2 Маріуполь</t>
  </si>
  <si>
    <t>ГРП Юр'ївка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</si>
  <si>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</si>
  <si>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</si>
  <si>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</si>
  <si>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</si>
  <si>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</si>
  <si>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</si>
  <si>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</si>
  <si>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>Ю.О. Головко</t>
  </si>
  <si>
    <t>М.О. Єрьоменко</t>
  </si>
  <si>
    <t xml:space="preserve">Начальник  Краматорського    ЛВУМГ  </t>
  </si>
  <si>
    <t>С.Г. Таушан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</si>
  <si>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Краматорськ-Донецьк-Маріуполь-Бердянськ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</si>
  <si>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>Данные по объекту Юрьевка (осн.) за 7/16.</t>
  </si>
  <si>
    <r>
      <t xml:space="preserve">                                                        з газопроводу Краматорськ- Донецьк-Маріуполь-Бердянськ     за період з  </t>
    </r>
    <r>
      <rPr>
        <b/>
        <u val="single"/>
        <sz val="12"/>
        <rFont val="Times New Roman"/>
        <family val="1"/>
      </rPr>
      <t xml:space="preserve"> 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</t>
    </r>
    <r>
      <rPr>
        <b/>
        <u val="single"/>
        <sz val="12"/>
        <rFont val="Times New Roman"/>
        <family val="1"/>
      </rPr>
      <t>.08.2016р.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</si>
</sst>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3" fillId="0" borderId="15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1" fontId="91" fillId="35" borderId="10" xfId="0" applyNumberFormat="1" applyFont="1" applyFill="1" applyBorder="1" applyAlignment="1">
      <alignment horizontal="center"/>
    </xf>
    <xf numFmtId="1" fontId="83" fillId="35" borderId="12" xfId="0" applyNumberFormat="1" applyFont="1" applyFill="1" applyBorder="1" applyAlignment="1">
      <alignment horizontal="center" wrapText="1"/>
    </xf>
    <xf numFmtId="2" fontId="14" fillId="35" borderId="0" xfId="0" applyNumberFormat="1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9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5" fillId="0" borderId="27" xfId="0" applyFont="1" applyBorder="1" applyAlignment="1">
      <alignment horizontal="center" vertical="center" textRotation="90" wrapText="1"/>
    </xf>
    <xf numFmtId="0" fontId="95" fillId="0" borderId="28" xfId="0" applyFont="1" applyBorder="1" applyAlignment="1">
      <alignment horizontal="center" vertical="center" textRotation="90" wrapText="1"/>
    </xf>
    <xf numFmtId="0" fontId="95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3">
      <selection activeCell="R16" sqref="R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6"/>
      <c r="G1" s="36"/>
      <c r="H1" s="3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ht="12.75">
      <c r="B2" s="72" t="s">
        <v>10</v>
      </c>
      <c r="C2" s="72"/>
      <c r="D2" s="72"/>
      <c r="E2" s="72"/>
      <c r="F2" s="36"/>
      <c r="G2" s="36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5">
      <c r="B3" s="42" t="s">
        <v>23</v>
      </c>
      <c r="C3" s="43"/>
      <c r="D3" s="43"/>
      <c r="E3" s="43"/>
      <c r="F3" s="43"/>
      <c r="G3" s="43"/>
      <c r="H3" s="43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3" t="s">
        <v>24</v>
      </c>
      <c r="C5" s="43"/>
      <c r="D5" s="43"/>
      <c r="E5" s="43"/>
      <c r="F5" s="43"/>
      <c r="G5" s="43"/>
      <c r="H5" s="43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3"/>
      <c r="C6" s="43"/>
      <c r="D6" s="43"/>
      <c r="E6" s="43"/>
      <c r="F6" s="43"/>
      <c r="G6" s="43"/>
      <c r="H6" s="43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90" t="s">
        <v>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44"/>
      <c r="W7" s="45"/>
    </row>
    <row r="8" spans="1:25" s="46" customFormat="1" ht="42" customHeight="1">
      <c r="A8" s="87" t="s">
        <v>54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47"/>
    </row>
    <row r="9" spans="1:25" s="46" customFormat="1" ht="19.5" customHeight="1">
      <c r="A9" s="88" t="s">
        <v>80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1" t="s">
        <v>27</v>
      </c>
      <c r="C11" s="94" t="s">
        <v>28</v>
      </c>
      <c r="D11" s="95"/>
      <c r="E11" s="95"/>
      <c r="F11" s="95"/>
      <c r="G11" s="95"/>
      <c r="H11" s="95"/>
      <c r="I11" s="95"/>
      <c r="J11" s="95"/>
      <c r="K11" s="95"/>
      <c r="L11" s="95"/>
      <c r="M11" s="96" t="s">
        <v>47</v>
      </c>
      <c r="N11" s="96" t="s">
        <v>48</v>
      </c>
      <c r="O11" s="96" t="s">
        <v>2</v>
      </c>
      <c r="P11" s="96" t="s">
        <v>29</v>
      </c>
      <c r="Q11" s="96" t="s">
        <v>30</v>
      </c>
      <c r="R11" s="96" t="s">
        <v>31</v>
      </c>
      <c r="S11" s="96" t="s">
        <v>32</v>
      </c>
      <c r="T11" s="98" t="s">
        <v>46</v>
      </c>
      <c r="U11" s="98" t="s">
        <v>33</v>
      </c>
      <c r="V11" s="100" t="s">
        <v>4</v>
      </c>
      <c r="X11" s="6"/>
      <c r="Y11"/>
    </row>
    <row r="12" spans="2:25" ht="48.75" customHeight="1">
      <c r="B12" s="92"/>
      <c r="C12" s="99" t="s">
        <v>34</v>
      </c>
      <c r="D12" s="99" t="s">
        <v>35</v>
      </c>
      <c r="E12" s="99" t="s">
        <v>36</v>
      </c>
      <c r="F12" s="99" t="s">
        <v>37</v>
      </c>
      <c r="G12" s="99" t="s">
        <v>38</v>
      </c>
      <c r="H12" s="99" t="s">
        <v>39</v>
      </c>
      <c r="I12" s="99" t="s">
        <v>40</v>
      </c>
      <c r="J12" s="99" t="s">
        <v>41</v>
      </c>
      <c r="K12" s="99" t="s">
        <v>42</v>
      </c>
      <c r="L12" s="99" t="s">
        <v>43</v>
      </c>
      <c r="M12" s="97"/>
      <c r="N12" s="97"/>
      <c r="O12" s="97"/>
      <c r="P12" s="97"/>
      <c r="Q12" s="97"/>
      <c r="R12" s="97"/>
      <c r="S12" s="97"/>
      <c r="T12" s="99"/>
      <c r="U12" s="99"/>
      <c r="V12" s="101"/>
      <c r="X12" s="6"/>
      <c r="Y12"/>
    </row>
    <row r="13" spans="2:25" ht="15.75" customHeight="1">
      <c r="B13" s="9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7"/>
      <c r="N13" s="97"/>
      <c r="O13" s="102" t="s">
        <v>44</v>
      </c>
      <c r="P13" s="103"/>
      <c r="Q13" s="103"/>
      <c r="R13" s="103"/>
      <c r="S13" s="104"/>
      <c r="T13" s="99"/>
      <c r="U13" s="99"/>
      <c r="V13" s="101"/>
      <c r="X13" s="6"/>
      <c r="Y13"/>
    </row>
    <row r="14" spans="2:25" ht="12.75" customHeight="1">
      <c r="B14" s="49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0"/>
      <c r="P14" s="53"/>
      <c r="Q14" s="53"/>
      <c r="R14" s="54"/>
      <c r="S14" s="54"/>
      <c r="T14" s="54"/>
      <c r="U14" s="48"/>
      <c r="V14" s="48"/>
      <c r="W14" s="4">
        <f aca="true" t="shared" si="0" ref="W14:W43">SUM(C14:N14)</f>
        <v>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 t="shared" si="0"/>
        <v>0</v>
      </c>
      <c r="X15" s="30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>
        <v>92.5881</v>
      </c>
      <c r="D16" s="50">
        <v>4.0202</v>
      </c>
      <c r="E16" s="50">
        <v>0.9676</v>
      </c>
      <c r="F16" s="50">
        <v>0.1269</v>
      </c>
      <c r="G16" s="50">
        <v>0.2029</v>
      </c>
      <c r="H16" s="50">
        <v>0.1242</v>
      </c>
      <c r="I16" s="50">
        <v>0.0851</v>
      </c>
      <c r="J16" s="50">
        <v>1.5836</v>
      </c>
      <c r="K16" s="50">
        <v>0.2925</v>
      </c>
      <c r="L16" s="50">
        <v>0.0084</v>
      </c>
      <c r="M16" s="51"/>
      <c r="N16" s="52"/>
      <c r="O16" s="50">
        <v>0.7258</v>
      </c>
      <c r="P16" s="53">
        <v>8324</v>
      </c>
      <c r="Q16" s="53">
        <v>11875</v>
      </c>
      <c r="R16" s="54">
        <v>34.85</v>
      </c>
      <c r="S16" s="54">
        <v>49.72</v>
      </c>
      <c r="T16" s="54"/>
      <c r="U16" s="48"/>
      <c r="V16" s="48"/>
      <c r="W16" s="4">
        <f>SUM(C16:L16)</f>
        <v>99.99950000000001</v>
      </c>
      <c r="X16" s="30" t="str">
        <f>IF(W16=100,"ОК"," ")</f>
        <v> </v>
      </c>
      <c r="Y16"/>
    </row>
    <row r="17" spans="2:25" ht="12.75" customHeight="1">
      <c r="B17" s="57">
        <f t="shared" si="1"/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0"/>
      <c r="P17" s="53"/>
      <c r="Q17" s="53"/>
      <c r="R17" s="54"/>
      <c r="S17" s="54"/>
      <c r="T17" s="54"/>
      <c r="U17" s="48"/>
      <c r="V17" s="48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0"/>
      <c r="P19" s="53"/>
      <c r="Q19" s="53"/>
      <c r="R19" s="54"/>
      <c r="S19" s="54"/>
      <c r="T19" s="54"/>
      <c r="U19" s="48"/>
      <c r="V19" s="48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7">
        <f t="shared" si="1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8">
        <f t="shared" si="1"/>
        <v>8</v>
      </c>
      <c r="C21" s="50">
        <v>92.3281</v>
      </c>
      <c r="D21" s="50">
        <v>4.2455</v>
      </c>
      <c r="E21" s="50">
        <v>1.0301</v>
      </c>
      <c r="F21" s="50">
        <v>0.1357</v>
      </c>
      <c r="G21" s="50">
        <v>0.223</v>
      </c>
      <c r="H21" s="50">
        <v>0.1165</v>
      </c>
      <c r="I21" s="50">
        <v>0.1187</v>
      </c>
      <c r="J21" s="50">
        <v>1.4798</v>
      </c>
      <c r="K21" s="50">
        <v>0.3151</v>
      </c>
      <c r="L21" s="50">
        <v>0.0075</v>
      </c>
      <c r="M21" s="52">
        <v>-8.5</v>
      </c>
      <c r="N21" s="56">
        <v>-6.8</v>
      </c>
      <c r="O21" s="50">
        <v>0.7288</v>
      </c>
      <c r="P21" s="53">
        <v>8366</v>
      </c>
      <c r="Q21" s="53">
        <v>11907</v>
      </c>
      <c r="R21" s="54">
        <v>35.02</v>
      </c>
      <c r="S21" s="54">
        <v>49.85</v>
      </c>
      <c r="T21" s="54"/>
      <c r="U21" s="59"/>
      <c r="V21" s="59"/>
      <c r="W21" s="4">
        <f>SUM(C21:L21)</f>
        <v>100</v>
      </c>
      <c r="X21" s="30" t="str">
        <f t="shared" si="2"/>
        <v>ОК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0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0">
        <f t="shared" si="1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0"/>
      <c r="P24" s="53"/>
      <c r="Q24" s="53"/>
      <c r="R24" s="54"/>
      <c r="S24" s="54"/>
      <c r="T24" s="54"/>
      <c r="U24" s="59"/>
      <c r="V24" s="59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8">
        <f t="shared" si="1"/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6"/>
      <c r="O25" s="50"/>
      <c r="P25" s="53"/>
      <c r="Q25" s="53"/>
      <c r="R25" s="54"/>
      <c r="S25" s="54"/>
      <c r="T25" s="54"/>
      <c r="U25" s="56"/>
      <c r="V25" s="56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5">
        <f t="shared" si="1"/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6"/>
      <c r="O26" s="50"/>
      <c r="P26" s="53"/>
      <c r="Q26" s="53"/>
      <c r="R26" s="54"/>
      <c r="S26" s="54"/>
      <c r="T26" s="54"/>
      <c r="U26" s="56"/>
      <c r="V26" s="48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7">
        <f t="shared" si="1"/>
        <v>14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53"/>
      <c r="Q27" s="53"/>
      <c r="R27" s="54"/>
      <c r="S27" s="54"/>
      <c r="T27" s="54"/>
      <c r="U27" s="59"/>
      <c r="V27" s="59"/>
      <c r="W27" s="4">
        <f t="shared" si="0"/>
        <v>0</v>
      </c>
      <c r="X27" s="30" t="str">
        <f t="shared" si="2"/>
        <v> </v>
      </c>
      <c r="Y27"/>
    </row>
    <row r="28" spans="2:25" ht="15" customHeight="1">
      <c r="B28" s="57">
        <f t="shared" si="1"/>
        <v>15</v>
      </c>
      <c r="C28" s="50">
        <v>92.5277</v>
      </c>
      <c r="D28" s="50">
        <v>4</v>
      </c>
      <c r="E28" s="50">
        <v>0.9844</v>
      </c>
      <c r="F28" s="50">
        <v>0.1289</v>
      </c>
      <c r="G28" s="50">
        <v>0.2145</v>
      </c>
      <c r="H28" s="50">
        <v>0.1495</v>
      </c>
      <c r="I28" s="50">
        <v>0.1078</v>
      </c>
      <c r="J28" s="50">
        <v>1.5661</v>
      </c>
      <c r="K28" s="50">
        <v>0.3122</v>
      </c>
      <c r="L28" s="50">
        <v>0.0089</v>
      </c>
      <c r="M28" s="51"/>
      <c r="N28" s="61"/>
      <c r="O28" s="50">
        <v>0.7276</v>
      </c>
      <c r="P28" s="53">
        <v>8340</v>
      </c>
      <c r="Q28" s="53">
        <v>11883</v>
      </c>
      <c r="R28" s="54">
        <v>34.92</v>
      </c>
      <c r="S28" s="54">
        <v>49.75</v>
      </c>
      <c r="T28" s="54"/>
      <c r="U28" s="62"/>
      <c r="V28" s="63"/>
      <c r="W28" s="4">
        <f t="shared" si="0"/>
        <v>100</v>
      </c>
      <c r="X28" s="30" t="str">
        <f t="shared" si="2"/>
        <v>ОК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6"/>
      <c r="U30" s="77"/>
      <c r="V30" s="78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49">
        <f t="shared" si="1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61"/>
      <c r="O31" s="50"/>
      <c r="P31" s="53"/>
      <c r="Q31" s="53"/>
      <c r="R31" s="54"/>
      <c r="S31" s="54"/>
      <c r="T31" s="54"/>
      <c r="U31" s="56"/>
      <c r="V31" s="48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7">
        <f t="shared" si="1"/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61"/>
      <c r="O32" s="50"/>
      <c r="P32" s="53"/>
      <c r="Q32" s="53"/>
      <c r="R32" s="54"/>
      <c r="S32" s="54"/>
      <c r="T32" s="54"/>
      <c r="U32" s="56"/>
      <c r="V32" s="56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7">
        <f t="shared" si="1"/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61"/>
      <c r="O33" s="50"/>
      <c r="P33" s="53"/>
      <c r="Q33" s="53"/>
      <c r="R33" s="54"/>
      <c r="S33" s="54"/>
      <c r="T33" s="54"/>
      <c r="U33" s="56"/>
      <c r="V33" s="56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7">
        <f t="shared" si="1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6">
        <f t="shared" si="1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49">
        <f t="shared" si="1"/>
        <v>25</v>
      </c>
      <c r="C38" s="50">
        <v>92.783</v>
      </c>
      <c r="D38" s="50">
        <v>3.9319</v>
      </c>
      <c r="E38" s="50">
        <v>0.9571</v>
      </c>
      <c r="F38" s="50">
        <v>0.1638</v>
      </c>
      <c r="G38" s="50">
        <v>0.1935</v>
      </c>
      <c r="H38" s="50">
        <v>0.0147</v>
      </c>
      <c r="I38" s="50">
        <v>0.1311</v>
      </c>
      <c r="J38" s="50">
        <v>1.5533</v>
      </c>
      <c r="K38" s="50">
        <v>0.2627</v>
      </c>
      <c r="L38" s="50">
        <v>0.0089</v>
      </c>
      <c r="M38" s="52">
        <v>-7.8</v>
      </c>
      <c r="N38" s="52">
        <v>-6.2</v>
      </c>
      <c r="O38" s="50">
        <v>0.7265</v>
      </c>
      <c r="P38" s="53">
        <v>8341</v>
      </c>
      <c r="Q38" s="53">
        <v>11893</v>
      </c>
      <c r="R38" s="54">
        <v>34.92</v>
      </c>
      <c r="S38" s="54">
        <v>38.67</v>
      </c>
      <c r="T38" s="54" t="s">
        <v>45</v>
      </c>
      <c r="U38" s="56">
        <v>0.005</v>
      </c>
      <c r="V38" s="56">
        <v>0.0001</v>
      </c>
      <c r="W38" s="4">
        <f>SUM(C38:L38)</f>
        <v>99.99999999999999</v>
      </c>
      <c r="X38" s="30" t="str">
        <f t="shared" si="2"/>
        <v>ОК</v>
      </c>
      <c r="Y38"/>
    </row>
    <row r="39" spans="2:25" ht="12.75" customHeight="1">
      <c r="B39" s="57">
        <f t="shared" si="1"/>
        <v>26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2"/>
      <c r="N39" s="52"/>
      <c r="O39" s="50"/>
      <c r="P39" s="53"/>
      <c r="Q39" s="53"/>
      <c r="R39" s="54"/>
      <c r="S39" s="54"/>
      <c r="T39" s="86"/>
      <c r="U39" s="86"/>
      <c r="V39" s="56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5">
        <f t="shared" si="1"/>
        <v>27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0"/>
      <c r="P40" s="53"/>
      <c r="Q40" s="53"/>
      <c r="R40" s="54"/>
      <c r="S40" s="54"/>
      <c r="T40" s="54"/>
      <c r="U40" s="65"/>
      <c r="V40" s="65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0"/>
        <v>0</v>
      </c>
      <c r="X43" s="30" t="str">
        <f t="shared" si="2"/>
        <v> </v>
      </c>
      <c r="Y43"/>
    </row>
    <row r="44" spans="2:25" ht="14.2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74</v>
      </c>
      <c r="Q47" s="12"/>
      <c r="R47" s="12"/>
      <c r="S47" s="12"/>
      <c r="T47" s="69"/>
      <c r="U47" s="70"/>
      <c r="V47" s="7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1" t="s">
        <v>8</v>
      </c>
      <c r="Q48" s="71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75</v>
      </c>
      <c r="Q49" s="12"/>
      <c r="R49" s="12"/>
      <c r="S49" s="12"/>
      <c r="T49" s="12"/>
      <c r="U49" s="70"/>
      <c r="V49" s="7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9"/>
      <c r="D54" s="34" t="s">
        <v>20</v>
      </c>
      <c r="E54" s="34"/>
      <c r="F54" s="34"/>
      <c r="G54" s="34"/>
      <c r="H54" s="34"/>
      <c r="I54" s="34"/>
      <c r="J54" s="34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view="pageBreakPreview" zoomScale="82" zoomScaleSheetLayoutView="82" workbookViewId="0" topLeftCell="A25">
      <selection activeCell="V46" sqref="V4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9.75390625" style="0" customWidth="1"/>
    <col min="11" max="11" width="9.87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4.75390625" style="0" customWidth="1"/>
    <col min="25" max="25" width="10.00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6"/>
      <c r="G1" s="36"/>
      <c r="H1" s="3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72" t="s">
        <v>10</v>
      </c>
      <c r="C2" s="72"/>
      <c r="D2" s="72"/>
      <c r="E2" s="72"/>
      <c r="F2" s="36"/>
      <c r="G2" s="36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73" t="s">
        <v>49</v>
      </c>
      <c r="C3" s="73"/>
      <c r="D3" s="73"/>
      <c r="E3" s="72"/>
      <c r="F3" s="36"/>
      <c r="G3" s="36"/>
      <c r="H3" s="36"/>
      <c r="I3" s="34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4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2.75">
      <c r="B5" s="36"/>
      <c r="C5" s="36"/>
      <c r="D5" s="36"/>
      <c r="E5" s="36"/>
      <c r="F5" s="36"/>
      <c r="G5" s="36"/>
      <c r="H5" s="36"/>
      <c r="I5" s="34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"/>
    </row>
    <row r="6" spans="2:25" ht="15">
      <c r="B6" s="74"/>
      <c r="C6" s="107" t="s">
        <v>12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0"/>
    </row>
    <row r="7" spans="2:25" ht="19.5" customHeight="1">
      <c r="B7" s="111" t="s">
        <v>55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21"/>
    </row>
    <row r="8" spans="2:25" ht="19.5" customHeight="1">
      <c r="B8" s="111" t="s">
        <v>56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21"/>
    </row>
    <row r="9" spans="1:26" s="46" customFormat="1" ht="19.5" customHeight="1">
      <c r="A9" s="108" t="s">
        <v>78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75"/>
      <c r="W9" s="45"/>
      <c r="X9" s="45"/>
      <c r="Z9" s="47"/>
    </row>
    <row r="10" spans="2:25" ht="24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</row>
    <row r="11" spans="2:26" ht="30" customHeight="1">
      <c r="B11" s="115" t="s">
        <v>5</v>
      </c>
      <c r="C11" s="109" t="s">
        <v>17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8" t="s">
        <v>18</v>
      </c>
      <c r="X11" s="112" t="s">
        <v>21</v>
      </c>
      <c r="Y11" s="23"/>
      <c r="Z11"/>
    </row>
    <row r="12" spans="2:26" ht="48.75" customHeight="1">
      <c r="B12" s="116"/>
      <c r="C12" s="125" t="s">
        <v>57</v>
      </c>
      <c r="D12" s="106" t="s">
        <v>58</v>
      </c>
      <c r="E12" s="106" t="s">
        <v>59</v>
      </c>
      <c r="F12" s="106" t="s">
        <v>60</v>
      </c>
      <c r="G12" s="106" t="s">
        <v>61</v>
      </c>
      <c r="H12" s="106" t="s">
        <v>62</v>
      </c>
      <c r="I12" s="106" t="s">
        <v>63</v>
      </c>
      <c r="J12" s="106" t="s">
        <v>64</v>
      </c>
      <c r="K12" s="106" t="s">
        <v>65</v>
      </c>
      <c r="L12" s="106" t="s">
        <v>66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20"/>
      <c r="W12" s="118"/>
      <c r="X12" s="113"/>
      <c r="Y12" s="23"/>
      <c r="Z12"/>
    </row>
    <row r="13" spans="2:26" ht="15.75" customHeight="1">
      <c r="B13" s="116"/>
      <c r="C13" s="125"/>
      <c r="D13" s="106"/>
      <c r="E13" s="106"/>
      <c r="F13" s="106"/>
      <c r="G13" s="106"/>
      <c r="H13" s="106"/>
      <c r="I13" s="106"/>
      <c r="J13" s="106"/>
      <c r="K13" s="106"/>
      <c r="L13" s="106"/>
      <c r="M13" s="116"/>
      <c r="N13" s="116"/>
      <c r="O13" s="116"/>
      <c r="P13" s="116"/>
      <c r="Q13" s="116"/>
      <c r="R13" s="116"/>
      <c r="S13" s="116"/>
      <c r="T13" s="116"/>
      <c r="U13" s="116"/>
      <c r="V13" s="121"/>
      <c r="W13" s="118"/>
      <c r="X13" s="113"/>
      <c r="Y13" s="23"/>
      <c r="Z13"/>
    </row>
    <row r="14" spans="2:26" ht="30" customHeight="1">
      <c r="B14" s="123"/>
      <c r="C14" s="125"/>
      <c r="D14" s="106"/>
      <c r="E14" s="106"/>
      <c r="F14" s="106"/>
      <c r="G14" s="106"/>
      <c r="H14" s="106"/>
      <c r="I14" s="106"/>
      <c r="J14" s="106"/>
      <c r="K14" s="106"/>
      <c r="L14" s="106"/>
      <c r="M14" s="117"/>
      <c r="N14" s="117"/>
      <c r="O14" s="117"/>
      <c r="P14" s="117"/>
      <c r="Q14" s="117"/>
      <c r="R14" s="117"/>
      <c r="S14" s="117"/>
      <c r="T14" s="117"/>
      <c r="U14" s="117"/>
      <c r="V14" s="122"/>
      <c r="W14" s="118"/>
      <c r="X14" s="114"/>
      <c r="Y14" s="23"/>
      <c r="Z14"/>
    </row>
    <row r="15" spans="2:27" ht="15.75" customHeight="1">
      <c r="B15" s="16">
        <v>1</v>
      </c>
      <c r="C15" s="86">
        <v>1271.42</v>
      </c>
      <c r="D15" s="86">
        <v>2449.75</v>
      </c>
      <c r="E15" s="86">
        <v>1719.43</v>
      </c>
      <c r="F15" s="86">
        <v>150.05</v>
      </c>
      <c r="G15" s="86">
        <v>447.26</v>
      </c>
      <c r="H15" s="86">
        <v>115.57</v>
      </c>
      <c r="I15" s="86">
        <v>324.9</v>
      </c>
      <c r="J15" s="86">
        <v>0</v>
      </c>
      <c r="K15" s="86">
        <v>92879.6</v>
      </c>
      <c r="L15" s="86">
        <v>154.98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1">
        <f>SUM(C15:V15)</f>
        <v>99512.96</v>
      </c>
      <c r="X15" s="41">
        <v>34.9</v>
      </c>
      <c r="Y15" s="24"/>
      <c r="Z15" s="124" t="s">
        <v>22</v>
      </c>
      <c r="AA15" s="124"/>
    </row>
    <row r="16" spans="2:27" ht="15.75">
      <c r="B16" s="16">
        <v>2</v>
      </c>
      <c r="C16" s="86">
        <v>1281.07</v>
      </c>
      <c r="D16" s="86">
        <v>2056.87</v>
      </c>
      <c r="E16" s="86">
        <v>1705.43</v>
      </c>
      <c r="F16" s="86">
        <v>192.44</v>
      </c>
      <c r="G16" s="86">
        <v>418.03</v>
      </c>
      <c r="H16" s="86">
        <v>119.1</v>
      </c>
      <c r="I16" s="86">
        <v>303.12</v>
      </c>
      <c r="J16" s="86">
        <v>0</v>
      </c>
      <c r="K16" s="86">
        <v>84830.98</v>
      </c>
      <c r="L16" s="86">
        <v>157.42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1">
        <f aca="true" t="shared" si="0" ref="W16:W44">SUM(C16:V16)</f>
        <v>91064.45999999999</v>
      </c>
      <c r="X16" s="41">
        <f>IF(Паспорт!R15&gt;0,Паспорт!R15,X15)</f>
        <v>34.9</v>
      </c>
      <c r="Y16" s="24"/>
      <c r="Z16" s="124"/>
      <c r="AA16" s="124"/>
    </row>
    <row r="17" spans="2:27" ht="15.75">
      <c r="B17" s="16">
        <v>3</v>
      </c>
      <c r="C17" s="86">
        <v>1311.66</v>
      </c>
      <c r="D17" s="86">
        <v>2446.88</v>
      </c>
      <c r="E17" s="86">
        <v>1683.36</v>
      </c>
      <c r="F17" s="86">
        <v>145.55</v>
      </c>
      <c r="G17" s="86">
        <v>446.52</v>
      </c>
      <c r="H17" s="86">
        <v>118.15</v>
      </c>
      <c r="I17" s="86">
        <v>291.99</v>
      </c>
      <c r="J17" s="86">
        <v>0</v>
      </c>
      <c r="K17" s="86">
        <v>87677.93</v>
      </c>
      <c r="L17" s="86">
        <v>151.14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1">
        <f t="shared" si="0"/>
        <v>94273.18</v>
      </c>
      <c r="X17" s="41">
        <f>IF(Паспорт!R16&gt;0,Паспорт!R16,X16)</f>
        <v>34.85</v>
      </c>
      <c r="Y17" s="24"/>
      <c r="Z17" s="124"/>
      <c r="AA17" s="124"/>
    </row>
    <row r="18" spans="2:27" ht="15.75">
      <c r="B18" s="16">
        <v>4</v>
      </c>
      <c r="C18" s="86">
        <v>2068.09</v>
      </c>
      <c r="D18" s="86">
        <v>2578.54</v>
      </c>
      <c r="E18" s="86">
        <v>1631.56</v>
      </c>
      <c r="F18" s="86">
        <v>254.64</v>
      </c>
      <c r="G18" s="86">
        <v>417.76</v>
      </c>
      <c r="H18" s="86">
        <v>112.09</v>
      </c>
      <c r="I18" s="86">
        <v>298.78</v>
      </c>
      <c r="J18" s="86">
        <v>0</v>
      </c>
      <c r="K18" s="86">
        <v>92097.77</v>
      </c>
      <c r="L18" s="86">
        <v>229.44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1">
        <f t="shared" si="0"/>
        <v>99688.67000000001</v>
      </c>
      <c r="X18" s="41">
        <f>IF(Паспорт!R17&gt;0,Паспорт!R17,X17)</f>
        <v>34.85</v>
      </c>
      <c r="Y18" s="24"/>
      <c r="Z18" s="124"/>
      <c r="AA18" s="124"/>
    </row>
    <row r="19" spans="2:27" ht="15.75">
      <c r="B19" s="16">
        <v>5</v>
      </c>
      <c r="C19" s="86">
        <v>1167.1</v>
      </c>
      <c r="D19" s="86">
        <v>2639.26</v>
      </c>
      <c r="E19" s="86">
        <v>1760.62</v>
      </c>
      <c r="F19" s="86">
        <v>325.6</v>
      </c>
      <c r="G19" s="86">
        <v>453.54</v>
      </c>
      <c r="H19" s="86">
        <v>115</v>
      </c>
      <c r="I19" s="86">
        <v>324.19</v>
      </c>
      <c r="J19" s="86">
        <v>0</v>
      </c>
      <c r="K19" s="86">
        <v>92225.11</v>
      </c>
      <c r="L19" s="86">
        <v>169.66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1">
        <f t="shared" si="0"/>
        <v>99180.08</v>
      </c>
      <c r="X19" s="41">
        <f>IF(Паспорт!R18&gt;0,Паспорт!R18,X18)</f>
        <v>34.85</v>
      </c>
      <c r="Y19" s="24"/>
      <c r="Z19" s="124"/>
      <c r="AA19" s="124"/>
    </row>
    <row r="20" spans="2:27" ht="15.75" customHeight="1">
      <c r="B20" s="16">
        <v>6</v>
      </c>
      <c r="C20" s="86">
        <v>1201.58</v>
      </c>
      <c r="D20" s="86">
        <v>2692.99</v>
      </c>
      <c r="E20" s="86">
        <v>1731.09</v>
      </c>
      <c r="F20" s="86">
        <v>337.43</v>
      </c>
      <c r="G20" s="86">
        <v>455.37</v>
      </c>
      <c r="H20" s="86">
        <v>123.18</v>
      </c>
      <c r="I20" s="86">
        <v>319.05</v>
      </c>
      <c r="J20" s="86">
        <v>0</v>
      </c>
      <c r="K20" s="86">
        <v>95507.97</v>
      </c>
      <c r="L20" s="86">
        <v>155.3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1">
        <f t="shared" si="0"/>
        <v>102523.96</v>
      </c>
      <c r="X20" s="41">
        <f>IF(Паспорт!R19&gt;0,Паспорт!R19,X19)</f>
        <v>34.85</v>
      </c>
      <c r="Y20" s="24"/>
      <c r="Z20" s="124"/>
      <c r="AA20" s="124"/>
    </row>
    <row r="21" spans="2:27" ht="15.75">
      <c r="B21" s="16">
        <v>7</v>
      </c>
      <c r="C21" s="86">
        <v>1292.91</v>
      </c>
      <c r="D21" s="86">
        <v>2564.47</v>
      </c>
      <c r="E21" s="86">
        <v>1695.34</v>
      </c>
      <c r="F21" s="86">
        <v>339.14</v>
      </c>
      <c r="G21" s="86">
        <v>444.46</v>
      </c>
      <c r="H21" s="86">
        <v>116.2</v>
      </c>
      <c r="I21" s="86">
        <v>327.51</v>
      </c>
      <c r="J21" s="86">
        <v>0</v>
      </c>
      <c r="K21" s="86">
        <v>96539.27</v>
      </c>
      <c r="L21" s="86">
        <v>165.72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1">
        <f t="shared" si="0"/>
        <v>103485.02</v>
      </c>
      <c r="X21" s="41">
        <f>IF(Паспорт!R20&gt;0,Паспорт!R20,X20)</f>
        <v>34.85</v>
      </c>
      <c r="Y21" s="24"/>
      <c r="Z21" s="124"/>
      <c r="AA21" s="124"/>
    </row>
    <row r="22" spans="2:27" ht="15.75">
      <c r="B22" s="16">
        <v>8</v>
      </c>
      <c r="C22" s="86">
        <v>1353.66</v>
      </c>
      <c r="D22" s="86">
        <v>2634.02</v>
      </c>
      <c r="E22" s="86">
        <v>1808.99</v>
      </c>
      <c r="F22" s="86">
        <v>330.71</v>
      </c>
      <c r="G22" s="86">
        <v>505.05</v>
      </c>
      <c r="H22" s="86">
        <v>120.96</v>
      </c>
      <c r="I22" s="86">
        <v>386.44</v>
      </c>
      <c r="J22" s="86">
        <v>0</v>
      </c>
      <c r="K22" s="86">
        <v>90738.63</v>
      </c>
      <c r="L22" s="86">
        <v>181.15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1">
        <f t="shared" si="0"/>
        <v>98059.61</v>
      </c>
      <c r="X22" s="41">
        <f>IF(Паспорт!R21&gt;0,Паспорт!R21,X21)</f>
        <v>35.02</v>
      </c>
      <c r="Y22" s="24"/>
      <c r="Z22" s="124"/>
      <c r="AA22" s="124"/>
    </row>
    <row r="23" spans="2:26" ht="15" customHeight="1">
      <c r="B23" s="16">
        <v>9</v>
      </c>
      <c r="C23" s="86">
        <v>1382.38</v>
      </c>
      <c r="D23" s="86">
        <v>2522.25</v>
      </c>
      <c r="E23" s="86">
        <v>1798.92</v>
      </c>
      <c r="F23" s="86">
        <v>371.04</v>
      </c>
      <c r="G23" s="86">
        <v>494.05</v>
      </c>
      <c r="H23" s="86">
        <v>144.69</v>
      </c>
      <c r="I23" s="86">
        <v>361.16</v>
      </c>
      <c r="J23" s="86">
        <v>0</v>
      </c>
      <c r="K23" s="86">
        <v>95453.67</v>
      </c>
      <c r="L23" s="86">
        <v>199.66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1">
        <f t="shared" si="0"/>
        <v>102727.82</v>
      </c>
      <c r="X23" s="41">
        <f>IF(Паспорт!R22&gt;0,Паспорт!R22,X22)</f>
        <v>35.02</v>
      </c>
      <c r="Y23" s="24"/>
      <c r="Z23" s="29"/>
    </row>
    <row r="24" spans="2:26" ht="15.75">
      <c r="B24" s="16">
        <v>10</v>
      </c>
      <c r="C24" s="86">
        <v>1393.99</v>
      </c>
      <c r="D24" s="86">
        <v>2843.76</v>
      </c>
      <c r="E24" s="86">
        <v>1820.34</v>
      </c>
      <c r="F24" s="86">
        <v>393.65</v>
      </c>
      <c r="G24" s="86">
        <v>502.56</v>
      </c>
      <c r="H24" s="86">
        <v>134.04</v>
      </c>
      <c r="I24" s="86">
        <v>349.03</v>
      </c>
      <c r="J24" s="86">
        <v>0</v>
      </c>
      <c r="K24" s="86">
        <v>97418.64</v>
      </c>
      <c r="L24" s="86">
        <v>197.03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1">
        <f t="shared" si="0"/>
        <v>105053.04</v>
      </c>
      <c r="X24" s="41">
        <f>IF(Паспорт!R23&gt;0,Паспорт!R23,X23)</f>
        <v>35.02</v>
      </c>
      <c r="Y24" s="24"/>
      <c r="Z24" s="29"/>
    </row>
    <row r="25" spans="2:26" ht="15.75">
      <c r="B25" s="16">
        <v>11</v>
      </c>
      <c r="C25" s="86">
        <v>1332.27</v>
      </c>
      <c r="D25" s="86">
        <v>2710.28</v>
      </c>
      <c r="E25" s="86">
        <v>1745.87</v>
      </c>
      <c r="F25" s="86">
        <v>339.56</v>
      </c>
      <c r="G25" s="86">
        <v>478.24</v>
      </c>
      <c r="H25" s="86">
        <v>136.8</v>
      </c>
      <c r="I25" s="86">
        <v>328.1</v>
      </c>
      <c r="J25" s="86">
        <v>0</v>
      </c>
      <c r="K25" s="86">
        <v>97715.66</v>
      </c>
      <c r="L25" s="86">
        <v>178.35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1">
        <f t="shared" si="0"/>
        <v>104965.13</v>
      </c>
      <c r="X25" s="41">
        <f>IF(Паспорт!R24&gt;0,Паспорт!R24,X24)</f>
        <v>35.02</v>
      </c>
      <c r="Y25" s="24"/>
      <c r="Z25" s="29"/>
    </row>
    <row r="26" spans="2:26" ht="15.75">
      <c r="B26" s="16">
        <v>12</v>
      </c>
      <c r="C26" s="86">
        <v>1294.55</v>
      </c>
      <c r="D26" s="86">
        <v>2403.05</v>
      </c>
      <c r="E26" s="86">
        <v>1644.5</v>
      </c>
      <c r="F26" s="86">
        <v>335.69</v>
      </c>
      <c r="G26" s="86">
        <v>433.83</v>
      </c>
      <c r="H26" s="86">
        <v>113.77</v>
      </c>
      <c r="I26" s="86">
        <v>315.43</v>
      </c>
      <c r="J26" s="86">
        <v>0</v>
      </c>
      <c r="K26" s="86">
        <v>95333.06</v>
      </c>
      <c r="L26" s="86">
        <v>185.05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1">
        <f t="shared" si="0"/>
        <v>102058.93000000001</v>
      </c>
      <c r="X26" s="41">
        <f>IF(Паспорт!R25&gt;0,Паспорт!R25,X25)</f>
        <v>35.02</v>
      </c>
      <c r="Y26" s="24"/>
      <c r="Z26" s="29"/>
    </row>
    <row r="27" spans="2:26" ht="15.75">
      <c r="B27" s="16">
        <v>13</v>
      </c>
      <c r="C27" s="86">
        <v>1273.88</v>
      </c>
      <c r="D27" s="86">
        <v>2465.35</v>
      </c>
      <c r="E27" s="86">
        <v>1661.14</v>
      </c>
      <c r="F27" s="86">
        <v>305.73</v>
      </c>
      <c r="G27" s="86">
        <v>426.7</v>
      </c>
      <c r="H27" s="86">
        <v>109.65</v>
      </c>
      <c r="I27" s="86">
        <v>329.83</v>
      </c>
      <c r="J27" s="86">
        <v>0</v>
      </c>
      <c r="K27" s="86">
        <v>87520.51</v>
      </c>
      <c r="L27" s="86">
        <v>173.88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1">
        <f t="shared" si="0"/>
        <v>94266.67</v>
      </c>
      <c r="X27" s="41">
        <f>IF(Паспорт!R26&gt;0,Паспорт!R26,X26)</f>
        <v>35.02</v>
      </c>
      <c r="Y27" s="24"/>
      <c r="Z27" s="29"/>
    </row>
    <row r="28" spans="2:26" ht="15.75">
      <c r="B28" s="16">
        <v>14</v>
      </c>
      <c r="C28" s="86">
        <v>1247.08</v>
      </c>
      <c r="D28" s="86">
        <v>2257.52</v>
      </c>
      <c r="E28" s="86">
        <v>1612.1</v>
      </c>
      <c r="F28" s="86">
        <v>302.59</v>
      </c>
      <c r="G28" s="86">
        <v>429.82</v>
      </c>
      <c r="H28" s="86">
        <v>111.46</v>
      </c>
      <c r="I28" s="86">
        <v>292.93</v>
      </c>
      <c r="J28" s="86">
        <v>0</v>
      </c>
      <c r="K28" s="86">
        <v>87997.66</v>
      </c>
      <c r="L28" s="86">
        <v>183.18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1">
        <f t="shared" si="0"/>
        <v>94434.34</v>
      </c>
      <c r="X28" s="41">
        <f>IF(Паспорт!R27&gt;0,Паспорт!R27,X27)</f>
        <v>35.02</v>
      </c>
      <c r="Y28" s="24"/>
      <c r="Z28" s="29"/>
    </row>
    <row r="29" spans="2:26" ht="15.75">
      <c r="B29" s="16">
        <v>15</v>
      </c>
      <c r="C29" s="86">
        <v>1243.4</v>
      </c>
      <c r="D29" s="86">
        <v>2443.44</v>
      </c>
      <c r="E29" s="86">
        <v>1625.86</v>
      </c>
      <c r="F29" s="86">
        <v>306.08</v>
      </c>
      <c r="G29" s="86">
        <v>402.23</v>
      </c>
      <c r="H29" s="86">
        <v>112.64</v>
      </c>
      <c r="I29" s="86">
        <v>295.08</v>
      </c>
      <c r="J29" s="86">
        <v>0</v>
      </c>
      <c r="K29" s="86">
        <v>88390.73</v>
      </c>
      <c r="L29" s="86">
        <v>195.53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1">
        <f t="shared" si="0"/>
        <v>95014.98999999999</v>
      </c>
      <c r="X29" s="41">
        <f>IF(Паспорт!R28&gt;0,Паспорт!R28,X28)</f>
        <v>34.92</v>
      </c>
      <c r="Y29" s="24"/>
      <c r="Z29" s="29"/>
    </row>
    <row r="30" spans="2:26" ht="15.75">
      <c r="B30" s="17">
        <v>16</v>
      </c>
      <c r="C30" s="86">
        <v>1254.99</v>
      </c>
      <c r="D30" s="86">
        <v>2120.67</v>
      </c>
      <c r="E30" s="86">
        <v>1616.61</v>
      </c>
      <c r="F30" s="86">
        <v>305.22</v>
      </c>
      <c r="G30" s="86">
        <v>404.59</v>
      </c>
      <c r="H30" s="86">
        <v>118.61</v>
      </c>
      <c r="I30" s="86">
        <v>278.5</v>
      </c>
      <c r="J30" s="86">
        <v>0</v>
      </c>
      <c r="K30" s="86">
        <v>89175.87</v>
      </c>
      <c r="L30" s="86">
        <v>210.78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1">
        <f t="shared" si="0"/>
        <v>95485.84</v>
      </c>
      <c r="X30" s="41">
        <f>IF(Паспорт!R29&gt;0,Паспорт!R29,X29)</f>
        <v>34.92</v>
      </c>
      <c r="Y30" s="24"/>
      <c r="Z30" s="29"/>
    </row>
    <row r="31" spans="2:26" ht="15.75">
      <c r="B31" s="17">
        <v>17</v>
      </c>
      <c r="C31" s="86">
        <v>1203.53</v>
      </c>
      <c r="D31" s="86">
        <v>2303.85</v>
      </c>
      <c r="E31" s="86">
        <v>1571.2</v>
      </c>
      <c r="F31" s="86">
        <v>290.76</v>
      </c>
      <c r="G31" s="86">
        <v>382.99</v>
      </c>
      <c r="H31" s="86">
        <v>103.1</v>
      </c>
      <c r="I31" s="86">
        <v>245.48</v>
      </c>
      <c r="J31" s="86">
        <v>0</v>
      </c>
      <c r="K31" s="86">
        <v>76304.7</v>
      </c>
      <c r="L31" s="86">
        <v>200.24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1">
        <f t="shared" si="0"/>
        <v>82605.85</v>
      </c>
      <c r="X31" s="41">
        <f>IF(Паспорт!R30&gt;0,Паспорт!R30,X30)</f>
        <v>34.92</v>
      </c>
      <c r="Y31" s="24"/>
      <c r="Z31" s="29"/>
    </row>
    <row r="32" spans="2:26" ht="15.75">
      <c r="B32" s="17">
        <v>18</v>
      </c>
      <c r="C32" s="86">
        <v>1205.96</v>
      </c>
      <c r="D32" s="86">
        <v>2165.35</v>
      </c>
      <c r="E32" s="86">
        <v>1548.61</v>
      </c>
      <c r="F32" s="86">
        <v>274.94</v>
      </c>
      <c r="G32" s="86">
        <v>362.78</v>
      </c>
      <c r="H32" s="86">
        <v>98.79</v>
      </c>
      <c r="I32" s="86">
        <v>245.72</v>
      </c>
      <c r="J32" s="86">
        <v>0</v>
      </c>
      <c r="K32" s="86">
        <v>81246.27</v>
      </c>
      <c r="L32" s="86">
        <v>181.94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1">
        <f t="shared" si="0"/>
        <v>87330.36</v>
      </c>
      <c r="X32" s="41">
        <f>IF(Паспорт!R31&gt;0,Паспорт!R31,X31)</f>
        <v>34.92</v>
      </c>
      <c r="Y32" s="24"/>
      <c r="Z32" s="29"/>
    </row>
    <row r="33" spans="2:26" ht="15.75">
      <c r="B33" s="17">
        <v>19</v>
      </c>
      <c r="C33" s="86">
        <v>1282.28</v>
      </c>
      <c r="D33" s="86">
        <v>2783.58</v>
      </c>
      <c r="E33" s="86">
        <v>1628.81</v>
      </c>
      <c r="F33" s="86">
        <v>302.26</v>
      </c>
      <c r="G33" s="86">
        <v>410.34</v>
      </c>
      <c r="H33" s="86">
        <v>112.02</v>
      </c>
      <c r="I33" s="86">
        <v>289.21</v>
      </c>
      <c r="J33" s="86">
        <v>0</v>
      </c>
      <c r="K33" s="86">
        <v>88778.89</v>
      </c>
      <c r="L33" s="86">
        <v>193.62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1">
        <f t="shared" si="0"/>
        <v>95781.01</v>
      </c>
      <c r="X33" s="41">
        <f>IF(Паспорт!R32&gt;0,Паспорт!R32,X32)</f>
        <v>34.92</v>
      </c>
      <c r="Y33" s="24"/>
      <c r="Z33" s="29"/>
    </row>
    <row r="34" spans="2:26" ht="15.75">
      <c r="B34" s="17">
        <v>20</v>
      </c>
      <c r="C34" s="86">
        <v>1298.28</v>
      </c>
      <c r="D34" s="86">
        <v>2497.03</v>
      </c>
      <c r="E34" s="86">
        <v>1705.11</v>
      </c>
      <c r="F34" s="86">
        <v>315.49</v>
      </c>
      <c r="G34" s="86">
        <v>473.57</v>
      </c>
      <c r="H34" s="86">
        <v>115.61</v>
      </c>
      <c r="I34" s="86">
        <v>296.89</v>
      </c>
      <c r="J34" s="86">
        <v>0</v>
      </c>
      <c r="K34" s="86">
        <v>90351.5</v>
      </c>
      <c r="L34" s="86">
        <v>192.62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1">
        <f t="shared" si="0"/>
        <v>97246.09999999999</v>
      </c>
      <c r="X34" s="41">
        <f>IF(Паспорт!R33&gt;0,Паспорт!R33,X33)</f>
        <v>34.92</v>
      </c>
      <c r="Y34" s="24"/>
      <c r="Z34" s="29"/>
    </row>
    <row r="35" spans="2:26" s="84" customFormat="1" ht="15.75">
      <c r="B35" s="79">
        <v>21</v>
      </c>
      <c r="C35" s="86">
        <v>1380.52</v>
      </c>
      <c r="D35" s="86">
        <v>2391.03</v>
      </c>
      <c r="E35" s="86">
        <v>1717.54</v>
      </c>
      <c r="F35" s="86">
        <v>316.69</v>
      </c>
      <c r="G35" s="86">
        <v>585.53</v>
      </c>
      <c r="H35" s="86">
        <v>114.06</v>
      </c>
      <c r="I35" s="86">
        <v>304.54</v>
      </c>
      <c r="J35" s="86">
        <v>0</v>
      </c>
      <c r="K35" s="86">
        <v>100642.71</v>
      </c>
      <c r="L35" s="86">
        <v>205.04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>
        <f t="shared" si="0"/>
        <v>107657.66</v>
      </c>
      <c r="X35" s="41">
        <f>IF(Паспорт!R34&gt;0,Паспорт!R34,X34)</f>
        <v>34.92</v>
      </c>
      <c r="Y35" s="82"/>
      <c r="Z35" s="83"/>
    </row>
    <row r="36" spans="2:26" ht="15.75">
      <c r="B36" s="17">
        <v>22</v>
      </c>
      <c r="C36" s="86">
        <v>1365.9</v>
      </c>
      <c r="D36" s="86">
        <v>2787.79</v>
      </c>
      <c r="E36" s="86">
        <v>1720.83</v>
      </c>
      <c r="F36" s="86">
        <v>343.06</v>
      </c>
      <c r="G36" s="86">
        <v>584.7</v>
      </c>
      <c r="H36" s="86">
        <v>128.38</v>
      </c>
      <c r="I36" s="86">
        <v>352.04</v>
      </c>
      <c r="J36" s="86">
        <v>0</v>
      </c>
      <c r="K36" s="86">
        <v>92260.5</v>
      </c>
      <c r="L36" s="86">
        <v>217.2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1">
        <f t="shared" si="0"/>
        <v>99760.4</v>
      </c>
      <c r="X36" s="41">
        <f>IF(Паспорт!R35&gt;0,Паспорт!R35,X35)</f>
        <v>34.92</v>
      </c>
      <c r="Y36" s="24"/>
      <c r="Z36" s="29"/>
    </row>
    <row r="37" spans="2:26" ht="15.75">
      <c r="B37" s="17">
        <v>23</v>
      </c>
      <c r="C37" s="86">
        <v>1453.61</v>
      </c>
      <c r="D37" s="86">
        <v>2278.84</v>
      </c>
      <c r="E37" s="86">
        <v>1767.18</v>
      </c>
      <c r="F37" s="86">
        <v>359.45</v>
      </c>
      <c r="G37" s="86">
        <v>646.42</v>
      </c>
      <c r="H37" s="86">
        <v>130.92</v>
      </c>
      <c r="I37" s="86">
        <v>318.33</v>
      </c>
      <c r="J37" s="86">
        <v>0</v>
      </c>
      <c r="K37" s="86">
        <v>98551.26</v>
      </c>
      <c r="L37" s="86">
        <v>213.66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1">
        <f t="shared" si="0"/>
        <v>105719.67</v>
      </c>
      <c r="X37" s="41">
        <f>IF(Паспорт!R36&gt;0,Паспорт!R36,X36)</f>
        <v>34.92</v>
      </c>
      <c r="Y37" s="24"/>
      <c r="Z37" s="29"/>
    </row>
    <row r="38" spans="2:26" ht="15.75">
      <c r="B38" s="17">
        <v>24</v>
      </c>
      <c r="C38" s="86">
        <v>1435.88</v>
      </c>
      <c r="D38" s="86">
        <v>2804.42</v>
      </c>
      <c r="E38" s="86">
        <v>1807.71</v>
      </c>
      <c r="F38" s="86">
        <v>344.17</v>
      </c>
      <c r="G38" s="86">
        <v>635.46</v>
      </c>
      <c r="H38" s="86">
        <v>127.9</v>
      </c>
      <c r="I38" s="86">
        <v>312.66</v>
      </c>
      <c r="J38" s="86">
        <v>0</v>
      </c>
      <c r="K38" s="86">
        <v>91192.99</v>
      </c>
      <c r="L38" s="86">
        <v>218.22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1">
        <f t="shared" si="0"/>
        <v>98879.41</v>
      </c>
      <c r="X38" s="41">
        <f>IF(Паспорт!R37&gt;0,Паспорт!R37,X37)</f>
        <v>34.92</v>
      </c>
      <c r="Y38" s="24"/>
      <c r="Z38" s="29"/>
    </row>
    <row r="39" spans="2:26" ht="15.75">
      <c r="B39" s="17">
        <v>25</v>
      </c>
      <c r="C39" s="86">
        <v>1415.73</v>
      </c>
      <c r="D39" s="86">
        <v>3534.58</v>
      </c>
      <c r="E39" s="86">
        <v>1698.94</v>
      </c>
      <c r="F39" s="86">
        <v>330.6</v>
      </c>
      <c r="G39" s="86">
        <v>589.02</v>
      </c>
      <c r="H39" s="86">
        <v>121.17</v>
      </c>
      <c r="I39" s="86">
        <v>326.38</v>
      </c>
      <c r="J39" s="86">
        <v>0</v>
      </c>
      <c r="K39" s="86">
        <v>97332.96</v>
      </c>
      <c r="L39" s="86">
        <v>205.2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1">
        <f t="shared" si="0"/>
        <v>105554.58</v>
      </c>
      <c r="X39" s="41">
        <f>IF(Паспорт!R38&gt;0,Паспорт!R38,X38)</f>
        <v>34.92</v>
      </c>
      <c r="Y39" s="24"/>
      <c r="Z39" s="29"/>
    </row>
    <row r="40" spans="2:26" ht="15.75">
      <c r="B40" s="17">
        <v>26</v>
      </c>
      <c r="C40" s="86">
        <v>1335.97</v>
      </c>
      <c r="D40" s="86">
        <v>2327.27</v>
      </c>
      <c r="E40" s="86">
        <v>1623.23</v>
      </c>
      <c r="F40" s="86">
        <v>325.29</v>
      </c>
      <c r="G40" s="86">
        <v>587.17</v>
      </c>
      <c r="H40" s="86">
        <v>117.78</v>
      </c>
      <c r="I40" s="86">
        <v>292</v>
      </c>
      <c r="J40" s="86">
        <v>0</v>
      </c>
      <c r="K40" s="86">
        <v>80242.15</v>
      </c>
      <c r="L40" s="86">
        <v>189.54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1">
        <f t="shared" si="0"/>
        <v>87040.39999999998</v>
      </c>
      <c r="X40" s="41">
        <f>IF(Паспорт!R39&gt;0,Паспорт!R39,X39)</f>
        <v>34.92</v>
      </c>
      <c r="Y40" s="24"/>
      <c r="Z40" s="29"/>
    </row>
    <row r="41" spans="2:26" ht="15.75">
      <c r="B41" s="17">
        <v>27</v>
      </c>
      <c r="C41" s="86">
        <v>1352.69</v>
      </c>
      <c r="D41" s="86">
        <v>2429.92</v>
      </c>
      <c r="E41" s="86">
        <v>1642.41</v>
      </c>
      <c r="F41" s="86">
        <v>322.33</v>
      </c>
      <c r="G41" s="86">
        <v>558.05</v>
      </c>
      <c r="H41" s="86">
        <v>115.36</v>
      </c>
      <c r="I41" s="86">
        <v>359.9</v>
      </c>
      <c r="J41" s="86">
        <v>0</v>
      </c>
      <c r="K41" s="86">
        <v>94189.17</v>
      </c>
      <c r="L41" s="86">
        <v>205.32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1">
        <f t="shared" si="0"/>
        <v>101175.15000000001</v>
      </c>
      <c r="X41" s="41">
        <f>IF(Паспорт!R40&gt;0,Паспорт!R40,X40)</f>
        <v>34.92</v>
      </c>
      <c r="Y41" s="24"/>
      <c r="Z41" s="29"/>
    </row>
    <row r="42" spans="2:26" ht="15.75">
      <c r="B42" s="17">
        <v>28</v>
      </c>
      <c r="C42" s="86">
        <v>1323.21</v>
      </c>
      <c r="D42" s="86">
        <v>2286.81</v>
      </c>
      <c r="E42" s="86">
        <v>1645.57</v>
      </c>
      <c r="F42" s="86">
        <v>330.95</v>
      </c>
      <c r="G42" s="86">
        <v>559.65</v>
      </c>
      <c r="H42" s="86">
        <v>114.79</v>
      </c>
      <c r="I42" s="86">
        <v>366.11</v>
      </c>
      <c r="J42" s="86">
        <v>0</v>
      </c>
      <c r="K42" s="86">
        <v>92676.64</v>
      </c>
      <c r="L42" s="86">
        <v>202.77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>
        <f t="shared" si="0"/>
        <v>99506.5</v>
      </c>
      <c r="X42" s="41">
        <f>IF(Паспорт!R41&gt;0,Паспорт!R41,X41)</f>
        <v>34.92</v>
      </c>
      <c r="Y42" s="24"/>
      <c r="Z42" s="29"/>
    </row>
    <row r="43" spans="2:26" ht="12.75" customHeight="1">
      <c r="B43" s="17">
        <v>29</v>
      </c>
      <c r="C43" s="86">
        <v>1344.38</v>
      </c>
      <c r="D43" s="86">
        <v>2185.1</v>
      </c>
      <c r="E43" s="86">
        <v>1609.41</v>
      </c>
      <c r="F43" s="86">
        <v>342.56</v>
      </c>
      <c r="G43" s="86">
        <v>598.57</v>
      </c>
      <c r="H43" s="86">
        <v>123.31</v>
      </c>
      <c r="I43" s="86">
        <v>357.68</v>
      </c>
      <c r="J43" s="86">
        <v>0</v>
      </c>
      <c r="K43" s="86">
        <v>88331.39</v>
      </c>
      <c r="L43" s="86">
        <v>195.96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1">
        <f t="shared" si="0"/>
        <v>95088.36</v>
      </c>
      <c r="X43" s="41">
        <f>IF(Паспорт!R42&gt;0,Паспорт!R42,X42)</f>
        <v>34.92</v>
      </c>
      <c r="Y43" s="24"/>
      <c r="Z43" s="29"/>
    </row>
    <row r="44" spans="2:26" ht="12.75" customHeight="1">
      <c r="B44" s="17">
        <v>30</v>
      </c>
      <c r="C44" s="86">
        <v>1319.88</v>
      </c>
      <c r="D44" s="86">
        <v>2391.1</v>
      </c>
      <c r="E44" s="86">
        <v>1670.98</v>
      </c>
      <c r="F44" s="86">
        <v>383.94</v>
      </c>
      <c r="G44" s="86">
        <v>575.39</v>
      </c>
      <c r="H44" s="86">
        <v>141.26</v>
      </c>
      <c r="I44" s="86">
        <v>376.81</v>
      </c>
      <c r="J44" s="86">
        <v>0</v>
      </c>
      <c r="K44" s="86">
        <v>90673.69</v>
      </c>
      <c r="L44" s="86">
        <v>216.89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1">
        <f t="shared" si="0"/>
        <v>97749.94</v>
      </c>
      <c r="X44" s="41">
        <f>IF(Паспорт!R43&gt;0,Паспорт!R43,X43)</f>
        <v>34.92</v>
      </c>
      <c r="Y44" s="24"/>
      <c r="Z44" s="29"/>
    </row>
    <row r="45" spans="2:26" ht="12.75" customHeight="1">
      <c r="B45" s="17">
        <v>31</v>
      </c>
      <c r="C45" s="86">
        <v>1310.23</v>
      </c>
      <c r="D45" s="86">
        <v>2576.68</v>
      </c>
      <c r="E45" s="86">
        <v>1627.64</v>
      </c>
      <c r="F45" s="86">
        <v>369.6</v>
      </c>
      <c r="G45" s="86">
        <v>584.57</v>
      </c>
      <c r="H45" s="86">
        <v>130.04</v>
      </c>
      <c r="I45" s="86">
        <v>364.51</v>
      </c>
      <c r="J45" s="86">
        <v>0</v>
      </c>
      <c r="K45" s="86">
        <v>87405.86</v>
      </c>
      <c r="L45" s="86">
        <v>203.67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31">
        <f>SUM(C45:V45)</f>
        <v>94572.8</v>
      </c>
      <c r="X45" s="41">
        <f>IF(Паспорт!R44&gt;0,Паспорт!R44,X44)</f>
        <v>34.92</v>
      </c>
      <c r="Y45" s="24"/>
      <c r="Z45" s="29"/>
    </row>
    <row r="46" spans="2:27" ht="66" customHeight="1">
      <c r="B46" s="17" t="s">
        <v>18</v>
      </c>
      <c r="C46" s="32">
        <f>SUM(C15:C45)</f>
        <v>41398.08</v>
      </c>
      <c r="D46" s="32">
        <f aca="true" t="shared" si="1" ref="D46:W46">SUM(D15:D45)</f>
        <v>77572.45</v>
      </c>
      <c r="E46" s="32">
        <f t="shared" si="1"/>
        <v>52246.330000000016</v>
      </c>
      <c r="F46" s="32">
        <f t="shared" si="1"/>
        <v>9687.210000000003</v>
      </c>
      <c r="G46" s="32">
        <f t="shared" si="1"/>
        <v>15294.219999999998</v>
      </c>
      <c r="H46" s="32">
        <f t="shared" si="1"/>
        <v>3716.4000000000005</v>
      </c>
      <c r="I46" s="32">
        <f t="shared" si="1"/>
        <v>9934.300000000001</v>
      </c>
      <c r="J46" s="32">
        <f t="shared" si="1"/>
        <v>0</v>
      </c>
      <c r="K46" s="32">
        <f t="shared" si="1"/>
        <v>2821683.7399999998</v>
      </c>
      <c r="L46" s="32">
        <f t="shared" si="1"/>
        <v>5930.160000000001</v>
      </c>
      <c r="M46" s="32">
        <f t="shared" si="1"/>
        <v>0</v>
      </c>
      <c r="N46" s="32">
        <f t="shared" si="1"/>
        <v>0</v>
      </c>
      <c r="O46" s="32">
        <f t="shared" si="1"/>
        <v>0</v>
      </c>
      <c r="P46" s="32">
        <f t="shared" si="1"/>
        <v>0</v>
      </c>
      <c r="Q46" s="32">
        <f t="shared" si="1"/>
        <v>0</v>
      </c>
      <c r="R46" s="32">
        <f t="shared" si="1"/>
        <v>0</v>
      </c>
      <c r="S46" s="32">
        <f t="shared" si="1"/>
        <v>0</v>
      </c>
      <c r="T46" s="32">
        <f t="shared" si="1"/>
        <v>0</v>
      </c>
      <c r="U46" s="32">
        <f t="shared" si="1"/>
        <v>0</v>
      </c>
      <c r="V46" s="32">
        <f t="shared" si="1"/>
        <v>0</v>
      </c>
      <c r="W46" s="32">
        <f t="shared" si="1"/>
        <v>3037462.89</v>
      </c>
      <c r="X46" s="85">
        <f>SUMPRODUCT(X15:X44,W15:W44)/SUM(W15:W44)</f>
        <v>34.93067129282426</v>
      </c>
      <c r="Y46" s="28"/>
      <c r="Z46" s="105" t="s">
        <v>19</v>
      </c>
      <c r="AA46" s="105"/>
    </row>
    <row r="47" spans="3:26" ht="12.7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25"/>
      <c r="Z47"/>
    </row>
    <row r="48" spans="3:4" ht="12.75">
      <c r="C48" s="1"/>
      <c r="D48" s="1"/>
    </row>
    <row r="49" spans="2:25" ht="15">
      <c r="B49" s="33"/>
      <c r="C49" s="12" t="s">
        <v>76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 t="s">
        <v>77</v>
      </c>
      <c r="X49" s="35"/>
      <c r="Y49" s="26"/>
    </row>
    <row r="50" spans="3:25" ht="12.75">
      <c r="C50" s="1"/>
      <c r="D50" s="1" t="s">
        <v>15</v>
      </c>
      <c r="O50" s="2"/>
      <c r="P50" s="15" t="s">
        <v>50</v>
      </c>
      <c r="Q50" s="15"/>
      <c r="W50" s="14" t="s">
        <v>51</v>
      </c>
      <c r="Y50" s="2"/>
    </row>
    <row r="51" spans="3:25" ht="18" customHeight="1">
      <c r="C51" s="12" t="s">
        <v>13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 t="s">
        <v>1</v>
      </c>
      <c r="P51" s="13" t="s">
        <v>14</v>
      </c>
      <c r="Q51" s="13"/>
      <c r="R51" s="13"/>
      <c r="S51" s="13"/>
      <c r="T51" s="13"/>
      <c r="U51" s="13"/>
      <c r="V51" s="13"/>
      <c r="W51" s="13" t="s">
        <v>52</v>
      </c>
      <c r="X51" s="13"/>
      <c r="Y51" s="27"/>
    </row>
    <row r="52" spans="3:25" ht="12.75">
      <c r="C52" s="1"/>
      <c r="D52" s="1" t="s">
        <v>16</v>
      </c>
      <c r="O52" s="2"/>
      <c r="P52" s="14" t="s">
        <v>53</v>
      </c>
      <c r="Q52" s="14"/>
      <c r="W52" s="14" t="s">
        <v>51</v>
      </c>
      <c r="Y52" s="2"/>
    </row>
  </sheetData>
  <sheetProtection/>
  <mergeCells count="31">
    <mergeCell ref="Z15:AA22"/>
    <mergeCell ref="P12:P14"/>
    <mergeCell ref="S12:S14"/>
    <mergeCell ref="C12:C14"/>
    <mergeCell ref="B7:X7"/>
    <mergeCell ref="N12:N14"/>
    <mergeCell ref="D12:D14"/>
    <mergeCell ref="V12:V14"/>
    <mergeCell ref="I12:I14"/>
    <mergeCell ref="R12:R14"/>
    <mergeCell ref="B11:B14"/>
    <mergeCell ref="U12:U14"/>
    <mergeCell ref="C47:X47"/>
    <mergeCell ref="J12:J14"/>
    <mergeCell ref="K12:K14"/>
    <mergeCell ref="L12:L14"/>
    <mergeCell ref="M12:M14"/>
    <mergeCell ref="W11:W14"/>
    <mergeCell ref="O12:O14"/>
    <mergeCell ref="T12:T14"/>
    <mergeCell ref="Q12:Q14"/>
    <mergeCell ref="Z46:AA46"/>
    <mergeCell ref="E12:E14"/>
    <mergeCell ref="F12:F14"/>
    <mergeCell ref="G12:G14"/>
    <mergeCell ref="H12:H14"/>
    <mergeCell ref="C6:X6"/>
    <mergeCell ref="A9:U9"/>
    <mergeCell ref="C11:V11"/>
    <mergeCell ref="B8:X8"/>
    <mergeCell ref="X11:X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79</v>
      </c>
    </row>
    <row r="2" spans="1:6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5" ht="12.75">
      <c r="A3">
        <v>1</v>
      </c>
      <c r="B3">
        <v>154.98</v>
      </c>
      <c r="C3">
        <v>10.794</v>
      </c>
      <c r="D3">
        <v>2.52</v>
      </c>
      <c r="E3">
        <v>29.09</v>
      </c>
    </row>
    <row r="4" spans="1:5" ht="12.75">
      <c r="A4">
        <v>2</v>
      </c>
      <c r="B4">
        <v>157.42</v>
      </c>
      <c r="C4">
        <v>11.083</v>
      </c>
      <c r="D4">
        <v>2.51</v>
      </c>
      <c r="E4">
        <v>29.33</v>
      </c>
    </row>
    <row r="5" spans="1:5" ht="12.75">
      <c r="A5">
        <v>3</v>
      </c>
      <c r="B5">
        <v>151.14</v>
      </c>
      <c r="C5">
        <v>10.255</v>
      </c>
      <c r="D5">
        <v>2.51</v>
      </c>
      <c r="E5">
        <v>29.5</v>
      </c>
    </row>
    <row r="6" spans="1:5" ht="12.75">
      <c r="A6">
        <v>4</v>
      </c>
      <c r="B6">
        <v>229.44</v>
      </c>
      <c r="C6">
        <v>29.684</v>
      </c>
      <c r="D6">
        <v>3.63</v>
      </c>
      <c r="E6">
        <v>30.17</v>
      </c>
    </row>
    <row r="7" spans="1:5" ht="12.75">
      <c r="A7">
        <v>5</v>
      </c>
      <c r="B7">
        <v>169.66</v>
      </c>
      <c r="C7">
        <v>11.377</v>
      </c>
      <c r="D7">
        <v>3.33</v>
      </c>
      <c r="E7">
        <v>28.8</v>
      </c>
    </row>
    <row r="8" spans="1:5" ht="12.75">
      <c r="A8">
        <v>6</v>
      </c>
      <c r="B8">
        <v>155.3</v>
      </c>
      <c r="C8">
        <v>11.192</v>
      </c>
      <c r="D8">
        <v>2.6</v>
      </c>
      <c r="E8">
        <v>28.16</v>
      </c>
    </row>
    <row r="9" spans="1:5" ht="12.75">
      <c r="A9">
        <v>7</v>
      </c>
      <c r="B9">
        <v>165.72</v>
      </c>
      <c r="C9">
        <v>12.131</v>
      </c>
      <c r="D9">
        <v>2.54</v>
      </c>
      <c r="E9">
        <v>28.22</v>
      </c>
    </row>
    <row r="10" spans="1:5" ht="12.75">
      <c r="A10">
        <v>8</v>
      </c>
      <c r="B10">
        <v>181.15</v>
      </c>
      <c r="C10">
        <v>14.513</v>
      </c>
      <c r="D10">
        <v>2.52</v>
      </c>
      <c r="E10">
        <v>27.86</v>
      </c>
    </row>
    <row r="11" spans="1:5" ht="12.75">
      <c r="A11">
        <v>9</v>
      </c>
      <c r="B11">
        <v>199.66</v>
      </c>
      <c r="C11">
        <v>18.227</v>
      </c>
      <c r="D11">
        <v>2.52</v>
      </c>
      <c r="E11">
        <v>27.18</v>
      </c>
    </row>
    <row r="12" spans="1:5" ht="12.75">
      <c r="A12">
        <v>10</v>
      </c>
      <c r="B12">
        <v>197.03</v>
      </c>
      <c r="C12">
        <v>17.187</v>
      </c>
      <c r="D12">
        <v>2.52</v>
      </c>
      <c r="E12">
        <v>26.31</v>
      </c>
    </row>
    <row r="13" spans="1:5" ht="12.75">
      <c r="A13">
        <v>11</v>
      </c>
      <c r="B13">
        <v>178.35</v>
      </c>
      <c r="C13">
        <v>14.373</v>
      </c>
      <c r="D13">
        <v>2.52</v>
      </c>
      <c r="E13">
        <v>26.61</v>
      </c>
    </row>
    <row r="14" spans="1:5" ht="12.75">
      <c r="A14">
        <v>12</v>
      </c>
      <c r="B14">
        <v>185.05</v>
      </c>
      <c r="C14">
        <v>15.208</v>
      </c>
      <c r="D14">
        <v>2.52</v>
      </c>
      <c r="E14">
        <v>27.63</v>
      </c>
    </row>
    <row r="15" spans="1:5" ht="12.75">
      <c r="A15">
        <v>13</v>
      </c>
      <c r="B15">
        <v>173.88</v>
      </c>
      <c r="C15">
        <v>13.409</v>
      </c>
      <c r="D15">
        <v>2.53</v>
      </c>
      <c r="E15">
        <v>28.66</v>
      </c>
    </row>
    <row r="16" spans="1:5" ht="12.75">
      <c r="A16">
        <v>14</v>
      </c>
      <c r="B16">
        <v>183.18</v>
      </c>
      <c r="C16">
        <v>14.898</v>
      </c>
      <c r="D16">
        <v>2.52</v>
      </c>
      <c r="E16">
        <v>30.12</v>
      </c>
    </row>
    <row r="17" spans="1:5" ht="12.75">
      <c r="A17">
        <v>15</v>
      </c>
      <c r="B17">
        <v>195.53</v>
      </c>
      <c r="C17">
        <v>16.805</v>
      </c>
      <c r="D17">
        <v>2.52</v>
      </c>
      <c r="E17">
        <v>30.98</v>
      </c>
    </row>
    <row r="18" spans="1:5" ht="12.75">
      <c r="A18">
        <v>16</v>
      </c>
      <c r="B18">
        <v>210.78</v>
      </c>
      <c r="C18">
        <v>20.04</v>
      </c>
      <c r="D18">
        <v>2.51</v>
      </c>
      <c r="E18">
        <v>31.69</v>
      </c>
    </row>
    <row r="19" spans="1:5" ht="12.75">
      <c r="A19">
        <v>17</v>
      </c>
      <c r="B19">
        <v>200.24</v>
      </c>
      <c r="C19">
        <v>18.971</v>
      </c>
      <c r="D19">
        <v>2.5</v>
      </c>
      <c r="E19">
        <v>32.78</v>
      </c>
    </row>
    <row r="20" spans="1:5" ht="12.75">
      <c r="A20">
        <v>18</v>
      </c>
      <c r="B20">
        <v>181.94</v>
      </c>
      <c r="C20">
        <v>15.364</v>
      </c>
      <c r="D20">
        <v>2.51</v>
      </c>
      <c r="E20">
        <v>32.94</v>
      </c>
    </row>
    <row r="21" spans="1:5" ht="12.75">
      <c r="A21">
        <v>19</v>
      </c>
      <c r="B21">
        <v>193.62</v>
      </c>
      <c r="C21">
        <v>17.431</v>
      </c>
      <c r="D21">
        <v>2.49</v>
      </c>
      <c r="E21">
        <v>30.71</v>
      </c>
    </row>
    <row r="22" spans="1:5" ht="12.75">
      <c r="A22">
        <v>20</v>
      </c>
      <c r="B22">
        <v>192.62</v>
      </c>
      <c r="C22">
        <v>17.736</v>
      </c>
      <c r="D22">
        <v>2.46</v>
      </c>
      <c r="E22">
        <v>29.13</v>
      </c>
    </row>
    <row r="23" spans="1:5" ht="12.75">
      <c r="A23">
        <v>21</v>
      </c>
      <c r="B23">
        <v>205.04</v>
      </c>
      <c r="C23">
        <v>19.516</v>
      </c>
      <c r="D23">
        <v>2.52</v>
      </c>
      <c r="E23">
        <v>27.97</v>
      </c>
    </row>
    <row r="24" spans="1:5" ht="12.75">
      <c r="A24">
        <v>22</v>
      </c>
      <c r="B24">
        <v>217.2</v>
      </c>
      <c r="C24">
        <v>20.836</v>
      </c>
      <c r="D24">
        <v>2.52</v>
      </c>
      <c r="E24">
        <v>27.05</v>
      </c>
    </row>
    <row r="25" spans="1:5" ht="12.75">
      <c r="A25">
        <v>23</v>
      </c>
      <c r="B25">
        <v>213.66</v>
      </c>
      <c r="C25">
        <v>20.48</v>
      </c>
      <c r="D25">
        <v>2.5</v>
      </c>
      <c r="E25">
        <v>27.03</v>
      </c>
    </row>
    <row r="26" spans="1:5" ht="12.75">
      <c r="A26">
        <v>24</v>
      </c>
      <c r="B26">
        <v>218.22</v>
      </c>
      <c r="C26">
        <v>21.857</v>
      </c>
      <c r="D26">
        <v>2.51</v>
      </c>
      <c r="E26">
        <v>27.28</v>
      </c>
    </row>
    <row r="27" spans="1:5" ht="12.75">
      <c r="A27">
        <v>25</v>
      </c>
      <c r="B27">
        <v>205.2</v>
      </c>
      <c r="C27">
        <v>19.103</v>
      </c>
      <c r="D27">
        <v>2.5</v>
      </c>
      <c r="E27">
        <v>27.07</v>
      </c>
    </row>
    <row r="28" spans="1:5" ht="12.75">
      <c r="A28">
        <v>26</v>
      </c>
      <c r="B28">
        <v>189.54</v>
      </c>
      <c r="C28">
        <v>16.861</v>
      </c>
      <c r="D28">
        <v>2.49</v>
      </c>
      <c r="E28">
        <v>27.64</v>
      </c>
    </row>
    <row r="29" spans="1:5" ht="12.75">
      <c r="A29">
        <v>27</v>
      </c>
      <c r="B29">
        <v>205.32</v>
      </c>
      <c r="C29">
        <v>19.232</v>
      </c>
      <c r="D29">
        <v>2.5</v>
      </c>
      <c r="E29">
        <v>28.43</v>
      </c>
    </row>
    <row r="30" spans="1:5" ht="12.75">
      <c r="A30">
        <v>28</v>
      </c>
      <c r="B30">
        <v>202.77</v>
      </c>
      <c r="C30">
        <v>18.593</v>
      </c>
      <c r="D30">
        <v>2.5</v>
      </c>
      <c r="E30">
        <v>29.01</v>
      </c>
    </row>
    <row r="31" spans="1:5" ht="12.75">
      <c r="A31">
        <v>29</v>
      </c>
      <c r="B31">
        <v>195.96</v>
      </c>
      <c r="C31">
        <v>17.947</v>
      </c>
      <c r="D31">
        <v>2.5</v>
      </c>
      <c r="E31">
        <v>29.69</v>
      </c>
    </row>
    <row r="32" spans="1:5" ht="12.75">
      <c r="A32">
        <v>30</v>
      </c>
      <c r="B32">
        <v>216.89</v>
      </c>
      <c r="C32">
        <v>21.807</v>
      </c>
      <c r="D32">
        <v>2.49</v>
      </c>
      <c r="E32">
        <v>29.83</v>
      </c>
    </row>
    <row r="33" spans="1:5" ht="12.75">
      <c r="A33">
        <v>31</v>
      </c>
      <c r="B33">
        <v>203.67</v>
      </c>
      <c r="C33">
        <v>19.509</v>
      </c>
      <c r="D33">
        <v>2.49</v>
      </c>
      <c r="E33">
        <v>29.81</v>
      </c>
    </row>
    <row r="34" spans="1:5" ht="12.75">
      <c r="A34" t="s">
        <v>73</v>
      </c>
      <c r="B34">
        <v>5930.17</v>
      </c>
      <c r="C34">
        <v>10.794</v>
      </c>
      <c r="D34">
        <v>2.52</v>
      </c>
      <c r="E34">
        <v>29.09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2016-08-08T08:52:00Z</cp:lastPrinted>
  <dcterms:created xsi:type="dcterms:W3CDTF">2010-01-29T08:37:16Z</dcterms:created>
  <dcterms:modified xsi:type="dcterms:W3CDTF">2016-09-01T11:33:12Z</dcterms:modified>
  <cp:category/>
  <cp:version/>
  <cp:contentType/>
  <cp:contentStatus/>
</cp:coreProperties>
</file>