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3"/>
  </bookViews>
  <sheets>
    <sheet name="Паспорт" sheetId="1" r:id="rId1"/>
    <sheet name="Додаток 1" sheetId="2" r:id="rId2"/>
    <sheet name="Додаток2" sheetId="3" r:id="rId3"/>
    <sheet name="Додаток 3" sheetId="4" r:id="rId4"/>
  </sheets>
  <definedNames>
    <definedName name="_Hlk21234135" localSheetId="1">'Додаток 1'!$C$17</definedName>
    <definedName name="_Hlk21234135" localSheetId="0">'Паспорт'!$C$18</definedName>
    <definedName name="OLE_LINK2" localSheetId="1">'Додаток 1'!#REF!</definedName>
    <definedName name="OLE_LINK2" localSheetId="0">'Паспорт'!$Y$13</definedName>
    <definedName name="OLE_LINK3" localSheetId="1">'Додаток 1'!#REF!</definedName>
    <definedName name="OLE_LINK3" localSheetId="0">'Паспорт'!#REF!</definedName>
    <definedName name="OLE_LINK5" localSheetId="1">'Додаток 1'!#REF!</definedName>
    <definedName name="OLE_LINK5" localSheetId="0">'Паспорт'!#REF!</definedName>
    <definedName name="_xlnm.Print_Area" localSheetId="1">'Додаток 1'!$A$1:$K$53</definedName>
    <definedName name="_xlnm.Print_Area" localSheetId="3">'Додаток 3'!$A$1:$K$54</definedName>
    <definedName name="_xlnm.Print_Area" localSheetId="2">'Додаток2'!$A$1:$AA$56</definedName>
    <definedName name="_xlnm.Print_Area" localSheetId="0">'Паспорт'!$A$1:$Y$54</definedName>
  </definedNames>
  <calcPr fullCalcOnLoad="1"/>
</workbook>
</file>

<file path=xl/sharedStrings.xml><?xml version="1.0" encoding="utf-8"?>
<sst xmlns="http://schemas.openxmlformats.org/spreadsheetml/2006/main" count="151" uniqueCount="100">
  <si>
    <t>підпис</t>
  </si>
  <si>
    <t xml:space="preserve">Огородник Ю.В.  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</si>
  <si>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</si>
  <si>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</si>
  <si>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</si>
  <si>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</si>
  <si>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</si>
  <si>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</si>
  <si>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</si>
  <si>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</si>
  <si>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</si>
  <si>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</si>
  <si>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</si>
  <si>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</si>
  <si>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</si>
  <si>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</si>
  <si>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</si>
  <si>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</si>
  <si>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</si>
  <si>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</si>
  <si>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</si>
  <si>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</si>
  <si>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</si>
  <si>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</si>
  <si>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</si>
  <si>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</si>
  <si>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</si>
  <si>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</si>
  <si>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</si>
  <si>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</si>
  <si>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</si>
  <si>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</si>
  <si>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</si>
  <si>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</si>
  <si>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</si>
  <si>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</si>
  <si>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</si>
  <si>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</si>
  <si>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 xml:space="preserve"> </t>
  </si>
  <si>
    <t xml:space="preserve">Начальник  Запорізького    ЛВУМГ 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</si>
  <si>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</si>
  <si>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</si>
  <si>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</si>
  <si>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</si>
  <si>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Теплота згоряння ниижа, (за поточну добу та середньозважене значення за місяць) МДж/м3</t>
  </si>
  <si>
    <t xml:space="preserve">Дніпропетровський ПМ Запорізького ЛВУМГ </t>
  </si>
  <si>
    <t>Інженер провідний дільниці служби ГВ та М</t>
  </si>
  <si>
    <t>М.В.Коломоєць</t>
  </si>
  <si>
    <t>ГРС №7 м. Дніпропетровськ</t>
  </si>
  <si>
    <t xml:space="preserve"> ГРС №6 м. Дніпропетровськ</t>
  </si>
  <si>
    <t>ГРС Придніпровська</t>
  </si>
  <si>
    <t>ГРС Красноармійська</t>
  </si>
  <si>
    <t>ГРС Аеропорт</t>
  </si>
  <si>
    <t>ГРС За мир</t>
  </si>
  <si>
    <t>ГРС №6 м. Дніпропетровськ, ГРС Придніпровська, ГРС Красноармійська, ГРС Аеропорт, ГРС За мир.</t>
  </si>
  <si>
    <t xml:space="preserve">          переданого Запорізьким ЛВУМГ  та прийнятого ПАТ "Дніпрогаз" по ГРС №7 м. Дніпропетровськ, </t>
  </si>
  <si>
    <t xml:space="preserve">Краснопільський п/м Запорізьке ЛВУМГ </t>
  </si>
  <si>
    <t>Свідоцтво про атестацію № ПЧ 07-0/1548-2015 дійсне до  10.06.2018р.</t>
  </si>
  <si>
    <t>Дереновський О.Б.</t>
  </si>
  <si>
    <t xml:space="preserve">  прізвище</t>
  </si>
  <si>
    <t xml:space="preserve">          переданого Запорізьким ЛВУМГ  та прийнятого ПАТ "Дніпропетровськгаз" по ГРС с. Васильківка, ГРС с. Катеринівка, ГРС с. Просяна, </t>
  </si>
  <si>
    <t>ГРС с. Покровка, ГРС с. Любимівка, ГРС с. Володимирівка, ГРС с. Солоне, ГРС с. Томаківка, ГРС с. Романки, ГРС №1 м. Новомосковськ, ГРС с. Попасне, ГРС с. Октябрське (Енгельса),</t>
  </si>
  <si>
    <t xml:space="preserve">ГРС м. Синельникове, ГРС М.Павлоград, ГРС с. Тернівка, ГРС с. Булахівка, ГРС с. Вербки, ГРС с. Юрївка, ГРС с.Петропавлівка, ГРС-. Межова, </t>
  </si>
  <si>
    <t>ГРС с. Васильківка</t>
  </si>
  <si>
    <t xml:space="preserve"> ГРС с. Катеринівка</t>
  </si>
  <si>
    <t>ГРС с. Просяна</t>
  </si>
  <si>
    <t>ГРС с. Покровка</t>
  </si>
  <si>
    <t>ГРС с. Любимівка</t>
  </si>
  <si>
    <t>ГРС с. Володимирівка</t>
  </si>
  <si>
    <t>ГРС с. Солоне</t>
  </si>
  <si>
    <t>ГРС с. Томаківка</t>
  </si>
  <si>
    <t>ГРС с.Романки</t>
  </si>
  <si>
    <t>ГРС №1 м.Новомосковськ</t>
  </si>
  <si>
    <t>ГРС с. Попасне</t>
  </si>
  <si>
    <t>ГРС с. Октябрське (Енгельса)</t>
  </si>
  <si>
    <t>ГРС м.Синельниково</t>
  </si>
  <si>
    <t>ГРС-м.Павлоград</t>
  </si>
  <si>
    <t>ГРС с.Тернівка</t>
  </si>
  <si>
    <t>ГРС с. Булахівка</t>
  </si>
  <si>
    <t>ГРС с. Вербки</t>
  </si>
  <si>
    <t>ГРС с. Юрївка</t>
  </si>
  <si>
    <t>ГРС с. Петропавлівка</t>
  </si>
  <si>
    <t>ГРС смт. Межова</t>
  </si>
  <si>
    <t xml:space="preserve">          переданого Запорізьким ЛВУМГ  та прийнятого ПАТ "Дніпропетровськгаз" </t>
  </si>
  <si>
    <t>ГРС с. Водолазьке</t>
  </si>
  <si>
    <t>ГРС с. Варварівка</t>
  </si>
  <si>
    <t>ГРС с. Славгород</t>
  </si>
  <si>
    <t xml:space="preserve"> ГРС с. Попасне,ГРС с. Октябрське (Енгельса),ГРС м. Синельникове, ГРС М.Павлоград, ГРС с. Тернівка, ГРС с. Булахівка, ГРС с. Вербки, ГРС с. Юрївка, ГРС с.Петропавлівка, ГРС-. Межова, </t>
  </si>
  <si>
    <t>по ГРС с. Водолазьке, ГРС с. Варварівка, ГРС с. Славгород</t>
  </si>
  <si>
    <t>Завідувач лабораторії</t>
  </si>
  <si>
    <t xml:space="preserve">ГРС с. Водолазьке, ГРС с. Варварівка, ГРС с. Славгород     з газопроводу   ШДО-ШДКРІ  за період з   01.08.2016   по   31.08.2016  </t>
  </si>
  <si>
    <t>відсутні</t>
  </si>
  <si>
    <t xml:space="preserve">  переданого Запорізьким ЛВУМГ  та прийнятого ПАТ "Дніпрогаз", ПАТ " Дніпропетровськгаз"   по ГРС №7 м. Дніпропетровськ, ГРС №6 м. Дніпропетровськ, ГРС Придніпровська, ГРС Красноармійська, ГРС Аеропорт,</t>
  </si>
  <si>
    <r>
      <rPr>
        <b/>
        <sz val="10"/>
        <rFont val="Arial"/>
        <family val="2"/>
      </rPr>
      <t>ГРС За мир</t>
    </r>
    <r>
      <rPr>
        <sz val="10"/>
        <rFont val="Arial"/>
        <family val="2"/>
      </rPr>
      <t>,ГРС с. Васильківка, ГРС с. Катеринівка, ГРС с. Просяна, ГРС с. Покровка, ГРС с. Любимівка, ГРС с. Володимирівка, ГРС с. Солоне, ГРС с. Томаківка,ГРС с. Романки,ГРС №1 м. Новомосковськ,</t>
    </r>
  </si>
  <si>
    <r>
      <t xml:space="preserve">    з газопроводу   ШДО-ШДКРІ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01.08.2016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31.08.2016 </t>
    </r>
    <r>
      <rPr>
        <u val="single"/>
        <sz val="11"/>
        <rFont val="Arial"/>
        <family val="2"/>
      </rPr>
      <t xml:space="preserve"> </t>
    </r>
  </si>
  <si>
    <t xml:space="preserve">Заступник начальника  Запорізького    ЛВУМГ  </t>
  </si>
  <si>
    <t>Чмир О.Г.</t>
  </si>
  <si>
    <r>
      <t xml:space="preserve">    з газопроводу   ШДО-ШДКРІ 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01.08.2016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31.08.2016 </t>
    </r>
    <r>
      <rPr>
        <u val="single"/>
        <sz val="11"/>
        <rFont val="Arial"/>
        <family val="2"/>
      </rPr>
      <t xml:space="preserve"> </t>
    </r>
  </si>
  <si>
    <r>
      <t xml:space="preserve">    з газопроводу   ШДО-ШДКРІ  за період з 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01.08.2016</t>
    </r>
    <r>
      <rPr>
        <b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>по</t>
    </r>
    <r>
      <rPr>
        <b/>
        <sz val="11"/>
        <rFont val="Times New Roman"/>
        <family val="1"/>
      </rPr>
      <t xml:space="preserve">   </t>
    </r>
    <r>
      <rPr>
        <b/>
        <u val="single"/>
        <sz val="11"/>
        <rFont val="Times New Roman"/>
        <family val="1"/>
      </rPr>
      <t xml:space="preserve">31.08.2016 </t>
    </r>
    <r>
      <rPr>
        <u val="single"/>
        <sz val="11"/>
        <rFont val="Times New Roman"/>
        <family val="1"/>
      </rPr>
      <t xml:space="preserve"> </t>
    </r>
  </si>
  <si>
    <t>О.Г.Чмир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</si>
</sst>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FC19]d\ mmmm\ yyyy\ &quot;г.&quot;"/>
  </numFmts>
  <fonts count="8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8"/>
      <name val="Arial"/>
      <family val="2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7"/>
      <name val="Times New Roman"/>
      <family val="1"/>
    </font>
    <font>
      <sz val="9"/>
      <color indexed="6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86" fontId="8" fillId="0" borderId="10" xfId="0" applyNumberFormat="1" applyFont="1" applyBorder="1" applyAlignment="1">
      <alignment horizontal="center" wrapText="1"/>
    </xf>
    <xf numFmtId="185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85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2" fontId="15" fillId="0" borderId="0" xfId="0" applyNumberFormat="1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20" fillId="0" borderId="11" xfId="0" applyFont="1" applyBorder="1" applyAlignment="1">
      <alignment horizontal="left"/>
    </xf>
    <xf numFmtId="0" fontId="27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14" fontId="6" fillId="0" borderId="11" xfId="0" applyNumberFormat="1" applyFont="1" applyBorder="1" applyAlignment="1">
      <alignment/>
    </xf>
    <xf numFmtId="0" fontId="2" fillId="0" borderId="0" xfId="0" applyFont="1" applyAlignment="1">
      <alignment horizontal="left"/>
    </xf>
    <xf numFmtId="187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87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87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185" fontId="2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87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185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" fontId="14" fillId="0" borderId="12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1" fontId="14" fillId="0" borderId="12" xfId="0" applyNumberFormat="1" applyFont="1" applyBorder="1" applyAlignment="1">
      <alignment horizontal="center" vertical="center" wrapText="1"/>
    </xf>
    <xf numFmtId="2" fontId="28" fillId="0" borderId="13" xfId="0" applyNumberFormat="1" applyFont="1" applyBorder="1" applyAlignment="1">
      <alignment horizontal="center" vertical="center" wrapText="1"/>
    </xf>
    <xf numFmtId="1" fontId="29" fillId="0" borderId="14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left"/>
    </xf>
    <xf numFmtId="0" fontId="0" fillId="0" borderId="0" xfId="0" applyFont="1" applyAlignment="1">
      <alignment/>
    </xf>
    <xf numFmtId="2" fontId="30" fillId="0" borderId="0" xfId="0" applyNumberFormat="1" applyFont="1" applyBorder="1" applyAlignment="1">
      <alignment horizontal="center" wrapText="1"/>
    </xf>
    <xf numFmtId="2" fontId="31" fillId="0" borderId="0" xfId="0" applyNumberFormat="1" applyFont="1" applyBorder="1" applyAlignment="1">
      <alignment horizontal="center" wrapText="1"/>
    </xf>
    <xf numFmtId="2" fontId="32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 textRotation="90" wrapText="1"/>
    </xf>
    <xf numFmtId="2" fontId="8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NumberFormat="1" applyFont="1" applyAlignment="1">
      <alignment wrapText="1"/>
    </xf>
    <xf numFmtId="0" fontId="35" fillId="0" borderId="0" xfId="0" applyFont="1" applyAlignment="1">
      <alignment/>
    </xf>
    <xf numFmtId="1" fontId="35" fillId="0" borderId="12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1" fontId="35" fillId="0" borderId="12" xfId="0" applyNumberFormat="1" applyFont="1" applyBorder="1" applyAlignment="1">
      <alignment horizontal="center" vertical="center" wrapText="1"/>
    </xf>
    <xf numFmtId="2" fontId="37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" fontId="37" fillId="0" borderId="0" xfId="0" applyNumberFormat="1" applyFont="1" applyBorder="1" applyAlignment="1">
      <alignment horizontal="center" vertical="center" wrapText="1"/>
    </xf>
    <xf numFmtId="1" fontId="35" fillId="0" borderId="0" xfId="0" applyNumberFormat="1" applyFont="1" applyBorder="1" applyAlignment="1">
      <alignment horizontal="center" vertical="center" wrapText="1"/>
    </xf>
    <xf numFmtId="2" fontId="37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1" fontId="29" fillId="0" borderId="15" xfId="0" applyNumberFormat="1" applyFont="1" applyBorder="1" applyAlignment="1">
      <alignment horizontal="center" vertical="center" wrapText="1"/>
    </xf>
    <xf numFmtId="1" fontId="14" fillId="0" borderId="15" xfId="0" applyNumberFormat="1" applyFont="1" applyBorder="1" applyAlignment="1">
      <alignment horizontal="center" vertical="center" wrapText="1"/>
    </xf>
    <xf numFmtId="2" fontId="28" fillId="0" borderId="15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15" xfId="0" applyBorder="1" applyAlignment="1">
      <alignment wrapText="1"/>
    </xf>
    <xf numFmtId="187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187" fontId="1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textRotation="90" wrapText="1"/>
    </xf>
    <xf numFmtId="0" fontId="18" fillId="0" borderId="21" xfId="0" applyFont="1" applyBorder="1" applyAlignment="1">
      <alignment horizontal="center" vertical="center" textRotation="90" wrapText="1"/>
    </xf>
    <xf numFmtId="0" fontId="18" fillId="0" borderId="22" xfId="0" applyFont="1" applyBorder="1" applyAlignment="1">
      <alignment horizontal="center" vertical="center" textRotation="90" wrapText="1"/>
    </xf>
    <xf numFmtId="0" fontId="18" fillId="0" borderId="2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8" fillId="0" borderId="24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 textRotation="90" wrapText="1"/>
    </xf>
    <xf numFmtId="0" fontId="8" fillId="0" borderId="26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3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textRotation="90" wrapText="1"/>
    </xf>
    <xf numFmtId="0" fontId="36" fillId="0" borderId="21" xfId="0" applyFont="1" applyBorder="1" applyAlignment="1">
      <alignment horizontal="center" vertical="center" textRotation="90" wrapText="1"/>
    </xf>
    <xf numFmtId="0" fontId="36" fillId="0" borderId="22" xfId="0" applyFont="1" applyBorder="1" applyAlignment="1">
      <alignment horizontal="center" vertical="center" textRotation="90" wrapText="1"/>
    </xf>
    <xf numFmtId="0" fontId="36" fillId="0" borderId="23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0" fillId="0" borderId="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view="pageBreakPreview" zoomScaleSheetLayoutView="100" zoomScalePageLayoutView="0" workbookViewId="0" topLeftCell="A1">
      <selection activeCell="S3" sqref="S3"/>
    </sheetView>
  </sheetViews>
  <sheetFormatPr defaultColWidth="9.00390625" defaultRowHeight="12.75"/>
  <cols>
    <col min="1" max="1" width="1.00390625" style="0" customWidth="1"/>
    <col min="2" max="2" width="5.37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6" width="8.25390625" style="0" customWidth="1"/>
    <col min="17" max="17" width="8.125" style="0" customWidth="1"/>
    <col min="18" max="19" width="7.375" style="0" customWidth="1"/>
    <col min="20" max="20" width="8.125" style="0" customWidth="1"/>
    <col min="21" max="21" width="9.00390625" style="0" customWidth="1"/>
    <col min="22" max="22" width="7.625" style="0" customWidth="1"/>
    <col min="23" max="23" width="8.25390625" style="0" customWidth="1"/>
    <col min="24" max="24" width="9.375" style="0" customWidth="1"/>
    <col min="25" max="25" width="9.875" style="0" customWidth="1"/>
    <col min="26" max="26" width="6.375" style="0" customWidth="1"/>
    <col min="29" max="29" width="9.125" style="6" customWidth="1"/>
  </cols>
  <sheetData>
    <row r="1" spans="2:27" ht="12.75">
      <c r="B1" s="43" t="s">
        <v>31</v>
      </c>
      <c r="C1" s="43"/>
      <c r="D1" s="43"/>
      <c r="E1" s="43"/>
      <c r="F1" s="36"/>
      <c r="G1" s="36"/>
      <c r="H1" s="36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2:27" ht="12.75">
      <c r="B2" s="43" t="s">
        <v>32</v>
      </c>
      <c r="C2" s="43"/>
      <c r="D2" s="43"/>
      <c r="E2" s="43"/>
      <c r="F2" s="36"/>
      <c r="G2" s="36"/>
      <c r="H2" s="36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2:27" ht="12.75">
      <c r="B3" s="44" t="s">
        <v>56</v>
      </c>
      <c r="C3" s="44"/>
      <c r="D3" s="44"/>
      <c r="E3" s="43"/>
      <c r="F3" s="43"/>
      <c r="G3" s="43"/>
      <c r="H3" s="43"/>
      <c r="I3" s="33"/>
      <c r="J3" s="37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2:27" ht="12.75">
      <c r="B4" s="43" t="s">
        <v>33</v>
      </c>
      <c r="C4" s="43"/>
      <c r="D4" s="43"/>
      <c r="E4" s="43"/>
      <c r="F4" s="43"/>
      <c r="G4" s="43"/>
      <c r="H4" s="43"/>
      <c r="I4" s="33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2:27" ht="12.75">
      <c r="B5" s="43" t="s">
        <v>57</v>
      </c>
      <c r="C5" s="43"/>
      <c r="D5" s="43"/>
      <c r="E5" s="43"/>
      <c r="F5" s="43"/>
      <c r="G5" s="43"/>
      <c r="H5" s="43"/>
      <c r="I5" s="33"/>
      <c r="J5" s="37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2:27" ht="15">
      <c r="B6" s="40"/>
      <c r="C6" s="142" t="s">
        <v>19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3"/>
    </row>
    <row r="7" spans="2:27" ht="15.75" customHeight="1">
      <c r="B7" s="147" t="s">
        <v>92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3"/>
      <c r="AA7" s="3"/>
    </row>
    <row r="8" spans="2:27" ht="15" customHeight="1">
      <c r="B8" s="147" t="s">
        <v>93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3"/>
      <c r="AA8" s="3"/>
    </row>
    <row r="9" spans="2:27" ht="15.75" customHeight="1">
      <c r="B9" s="147" t="s">
        <v>87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3"/>
      <c r="AA9" s="3"/>
    </row>
    <row r="10" spans="2:27" ht="15.75" customHeight="1">
      <c r="B10" s="134" t="s">
        <v>90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3"/>
      <c r="AA10" s="3"/>
    </row>
    <row r="11" spans="2:27" ht="12" customHeight="1"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3"/>
      <c r="AA11" s="3"/>
    </row>
    <row r="12" spans="2:29" ht="30" customHeight="1">
      <c r="B12" s="131" t="s">
        <v>27</v>
      </c>
      <c r="C12" s="138" t="s">
        <v>18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40"/>
      <c r="O12" s="138" t="s">
        <v>7</v>
      </c>
      <c r="P12" s="139"/>
      <c r="Q12" s="139"/>
      <c r="R12" s="139"/>
      <c r="S12" s="139"/>
      <c r="T12" s="139"/>
      <c r="U12" s="144" t="s">
        <v>23</v>
      </c>
      <c r="V12" s="131" t="s">
        <v>24</v>
      </c>
      <c r="W12" s="131" t="s">
        <v>36</v>
      </c>
      <c r="X12" s="131" t="s">
        <v>26</v>
      </c>
      <c r="Y12" s="131" t="s">
        <v>25</v>
      </c>
      <c r="Z12" s="3"/>
      <c r="AB12" s="6"/>
      <c r="AC12"/>
    </row>
    <row r="13" spans="2:29" ht="48.75" customHeight="1">
      <c r="B13" s="132"/>
      <c r="C13" s="141" t="s">
        <v>3</v>
      </c>
      <c r="D13" s="130" t="s">
        <v>4</v>
      </c>
      <c r="E13" s="130" t="s">
        <v>5</v>
      </c>
      <c r="F13" s="130" t="s">
        <v>6</v>
      </c>
      <c r="G13" s="130" t="s">
        <v>9</v>
      </c>
      <c r="H13" s="130" t="s">
        <v>10</v>
      </c>
      <c r="I13" s="130" t="s">
        <v>11</v>
      </c>
      <c r="J13" s="130" t="s">
        <v>12</v>
      </c>
      <c r="K13" s="130" t="s">
        <v>13</v>
      </c>
      <c r="L13" s="130" t="s">
        <v>14</v>
      </c>
      <c r="M13" s="131" t="s">
        <v>15</v>
      </c>
      <c r="N13" s="131" t="s">
        <v>16</v>
      </c>
      <c r="O13" s="131" t="s">
        <v>8</v>
      </c>
      <c r="P13" s="131" t="s">
        <v>20</v>
      </c>
      <c r="Q13" s="131" t="s">
        <v>34</v>
      </c>
      <c r="R13" s="131" t="s">
        <v>21</v>
      </c>
      <c r="S13" s="131" t="s">
        <v>35</v>
      </c>
      <c r="T13" s="131" t="s">
        <v>22</v>
      </c>
      <c r="U13" s="145"/>
      <c r="V13" s="132"/>
      <c r="W13" s="132"/>
      <c r="X13" s="132"/>
      <c r="Y13" s="132"/>
      <c r="Z13" s="3"/>
      <c r="AB13" s="6"/>
      <c r="AC13"/>
    </row>
    <row r="14" spans="2:29" ht="15.75" customHeight="1">
      <c r="B14" s="132"/>
      <c r="C14" s="141"/>
      <c r="D14" s="130"/>
      <c r="E14" s="130"/>
      <c r="F14" s="130"/>
      <c r="G14" s="130"/>
      <c r="H14" s="130"/>
      <c r="I14" s="130"/>
      <c r="J14" s="130"/>
      <c r="K14" s="130"/>
      <c r="L14" s="130"/>
      <c r="M14" s="132"/>
      <c r="N14" s="132"/>
      <c r="O14" s="132"/>
      <c r="P14" s="132"/>
      <c r="Q14" s="132"/>
      <c r="R14" s="132"/>
      <c r="S14" s="132"/>
      <c r="T14" s="132"/>
      <c r="U14" s="145"/>
      <c r="V14" s="132"/>
      <c r="W14" s="132"/>
      <c r="X14" s="132"/>
      <c r="Y14" s="132"/>
      <c r="Z14" s="3"/>
      <c r="AB14" s="6"/>
      <c r="AC14"/>
    </row>
    <row r="15" spans="2:29" ht="30" customHeight="1">
      <c r="B15" s="149"/>
      <c r="C15" s="141"/>
      <c r="D15" s="130"/>
      <c r="E15" s="130"/>
      <c r="F15" s="130"/>
      <c r="G15" s="130"/>
      <c r="H15" s="130"/>
      <c r="I15" s="130"/>
      <c r="J15" s="130"/>
      <c r="K15" s="130"/>
      <c r="L15" s="130"/>
      <c r="M15" s="133"/>
      <c r="N15" s="133"/>
      <c r="O15" s="133"/>
      <c r="P15" s="133"/>
      <c r="Q15" s="133"/>
      <c r="R15" s="133"/>
      <c r="S15" s="133"/>
      <c r="T15" s="133"/>
      <c r="U15" s="146"/>
      <c r="V15" s="133"/>
      <c r="W15" s="133"/>
      <c r="X15" s="133"/>
      <c r="Y15" s="133"/>
      <c r="Z15" s="3"/>
      <c r="AB15" s="6"/>
      <c r="AC15"/>
    </row>
    <row r="16" spans="2:29" ht="12.75">
      <c r="B16" s="17">
        <v>1</v>
      </c>
      <c r="C16" s="56">
        <v>94.087</v>
      </c>
      <c r="D16" s="55">
        <v>3.1995</v>
      </c>
      <c r="E16" s="56">
        <v>1.111</v>
      </c>
      <c r="F16" s="56">
        <v>0.1867</v>
      </c>
      <c r="G16" s="56">
        <v>0.2092</v>
      </c>
      <c r="H16" s="56">
        <v>0.0056</v>
      </c>
      <c r="I16" s="56">
        <v>0.0502</v>
      </c>
      <c r="J16" s="56">
        <v>0.0426</v>
      </c>
      <c r="K16" s="56">
        <v>0.0528</v>
      </c>
      <c r="L16" s="56">
        <v>0.0079</v>
      </c>
      <c r="M16" s="56">
        <v>0.809</v>
      </c>
      <c r="N16" s="56">
        <v>0.2385</v>
      </c>
      <c r="O16" s="56">
        <v>0.7177</v>
      </c>
      <c r="P16" s="57">
        <v>34.97</v>
      </c>
      <c r="Q16" s="58">
        <v>8352</v>
      </c>
      <c r="R16" s="59">
        <v>38.73</v>
      </c>
      <c r="S16" s="58">
        <v>9250</v>
      </c>
      <c r="T16" s="57">
        <v>50.17</v>
      </c>
      <c r="U16" s="60">
        <v>-9.6</v>
      </c>
      <c r="V16" s="61">
        <v>-5.6</v>
      </c>
      <c r="W16" s="62"/>
      <c r="X16" s="63"/>
      <c r="Y16" s="63"/>
      <c r="AA16" s="4">
        <f aca="true" t="shared" si="0" ref="AA16:AA46">SUM(C16:N16)</f>
        <v>100.00000000000001</v>
      </c>
      <c r="AB16" s="32" t="str">
        <f>IF(AA16=100,"ОК"," ")</f>
        <v>ОК</v>
      </c>
      <c r="AC16"/>
    </row>
    <row r="17" spans="2:29" ht="12.75">
      <c r="B17" s="17">
        <v>2</v>
      </c>
      <c r="C17" s="56">
        <v>94.1639</v>
      </c>
      <c r="D17" s="56">
        <v>3.1382</v>
      </c>
      <c r="E17" s="56">
        <v>1.0959</v>
      </c>
      <c r="F17" s="56">
        <v>0.1861</v>
      </c>
      <c r="G17" s="56">
        <v>0.2091</v>
      </c>
      <c r="H17" s="56">
        <v>0.0067</v>
      </c>
      <c r="I17" s="56">
        <v>0.0507</v>
      </c>
      <c r="J17" s="56">
        <v>0.0425</v>
      </c>
      <c r="K17" s="56">
        <v>0.0606</v>
      </c>
      <c r="L17" s="56">
        <v>0.008</v>
      </c>
      <c r="M17" s="56">
        <v>0.8065</v>
      </c>
      <c r="N17" s="56">
        <v>0.2317</v>
      </c>
      <c r="O17" s="56">
        <v>0.7173</v>
      </c>
      <c r="P17" s="57">
        <v>34.96</v>
      </c>
      <c r="Q17" s="58">
        <v>8350</v>
      </c>
      <c r="R17" s="59">
        <v>38.72</v>
      </c>
      <c r="S17" s="58">
        <v>9248</v>
      </c>
      <c r="T17" s="57">
        <v>50.17</v>
      </c>
      <c r="U17" s="64">
        <v>-8.4</v>
      </c>
      <c r="V17" s="63">
        <v>-4.3</v>
      </c>
      <c r="W17" s="65"/>
      <c r="X17" s="63"/>
      <c r="Y17" s="63"/>
      <c r="AA17" s="4">
        <f t="shared" si="0"/>
        <v>99.9999</v>
      </c>
      <c r="AB17" s="32" t="str">
        <f>IF(AA17=100,"ОК"," ")</f>
        <v> </v>
      </c>
      <c r="AC17"/>
    </row>
    <row r="18" spans="2:29" ht="12.75">
      <c r="B18" s="17">
        <v>3</v>
      </c>
      <c r="C18" s="55">
        <v>94.0831</v>
      </c>
      <c r="D18" s="55">
        <v>3.2015</v>
      </c>
      <c r="E18" s="56">
        <v>1.1092</v>
      </c>
      <c r="F18" s="56">
        <v>0.1846</v>
      </c>
      <c r="G18" s="56">
        <v>0.2064</v>
      </c>
      <c r="H18" s="56">
        <v>0.0055</v>
      </c>
      <c r="I18" s="56">
        <v>0.0521</v>
      </c>
      <c r="J18" s="56">
        <v>0.044</v>
      </c>
      <c r="K18" s="56">
        <v>0.0607</v>
      </c>
      <c r="L18" s="56">
        <v>0.0078</v>
      </c>
      <c r="M18" s="56">
        <v>0.8034</v>
      </c>
      <c r="N18" s="56">
        <v>0.2418</v>
      </c>
      <c r="O18" s="56">
        <v>0.7179</v>
      </c>
      <c r="P18" s="57">
        <v>34.98</v>
      </c>
      <c r="Q18" s="58">
        <v>8354</v>
      </c>
      <c r="R18" s="59">
        <v>38.74</v>
      </c>
      <c r="S18" s="58">
        <v>9253</v>
      </c>
      <c r="T18" s="57">
        <v>50.18</v>
      </c>
      <c r="U18" s="64">
        <v>-8.7</v>
      </c>
      <c r="V18" s="63">
        <v>-4.8</v>
      </c>
      <c r="W18" s="66" t="s">
        <v>91</v>
      </c>
      <c r="X18" s="63"/>
      <c r="Y18" s="63"/>
      <c r="AA18" s="4">
        <f t="shared" si="0"/>
        <v>100.00009999999999</v>
      </c>
      <c r="AB18" s="32" t="str">
        <f>IF(AA18=100,"ОК"," ")</f>
        <v> </v>
      </c>
      <c r="AC18"/>
    </row>
    <row r="19" spans="2:29" ht="12.75">
      <c r="B19" s="17">
        <v>4</v>
      </c>
      <c r="C19" s="67">
        <v>94.1485</v>
      </c>
      <c r="D19" s="67">
        <v>3.1897</v>
      </c>
      <c r="E19" s="67">
        <v>1.0949</v>
      </c>
      <c r="F19" s="67">
        <v>0.1798</v>
      </c>
      <c r="G19" s="67">
        <v>0.1978</v>
      </c>
      <c r="H19" s="67">
        <v>0.0058</v>
      </c>
      <c r="I19" s="67">
        <v>0.0522</v>
      </c>
      <c r="J19" s="67">
        <v>0.044</v>
      </c>
      <c r="K19" s="67">
        <v>0.0643</v>
      </c>
      <c r="L19" s="67">
        <v>0.0082</v>
      </c>
      <c r="M19" s="67">
        <v>0.7715</v>
      </c>
      <c r="N19" s="67">
        <v>0.2434</v>
      </c>
      <c r="O19" s="67">
        <v>0.7174</v>
      </c>
      <c r="P19" s="59">
        <v>34.97</v>
      </c>
      <c r="Q19" s="58">
        <v>8353</v>
      </c>
      <c r="R19" s="59">
        <v>38.73</v>
      </c>
      <c r="S19" s="58">
        <v>9252</v>
      </c>
      <c r="T19" s="59">
        <v>50.19</v>
      </c>
      <c r="U19" s="69">
        <v>-9.3</v>
      </c>
      <c r="V19" s="63">
        <v>-5.2</v>
      </c>
      <c r="W19" s="66"/>
      <c r="X19" s="63"/>
      <c r="Y19" s="63"/>
      <c r="AA19" s="4">
        <f t="shared" si="0"/>
        <v>100.00009999999999</v>
      </c>
      <c r="AB19" s="32" t="str">
        <f aca="true" t="shared" si="1" ref="AB19:AB46">IF(AA19=100,"ОК"," ")</f>
        <v> </v>
      </c>
      <c r="AC19"/>
    </row>
    <row r="20" spans="2:29" ht="12.75">
      <c r="B20" s="17">
        <v>5</v>
      </c>
      <c r="C20" s="67">
        <v>94.6108</v>
      </c>
      <c r="D20" s="67">
        <v>3.0159</v>
      </c>
      <c r="E20" s="67">
        <v>1.0261</v>
      </c>
      <c r="F20" s="67">
        <v>0.1728</v>
      </c>
      <c r="G20" s="67">
        <v>0.1782</v>
      </c>
      <c r="H20" s="67">
        <v>0.0055</v>
      </c>
      <c r="I20" s="67">
        <v>0.0394</v>
      </c>
      <c r="J20" s="67">
        <v>0.0318</v>
      </c>
      <c r="K20" s="67">
        <v>0.0336</v>
      </c>
      <c r="L20" s="67">
        <v>0.0082</v>
      </c>
      <c r="M20" s="67">
        <v>0.6479</v>
      </c>
      <c r="N20" s="67">
        <v>0.2297</v>
      </c>
      <c r="O20" s="67">
        <v>0.7129</v>
      </c>
      <c r="P20" s="59">
        <v>34.85</v>
      </c>
      <c r="Q20" s="58">
        <v>8324</v>
      </c>
      <c r="R20" s="59">
        <v>38.61</v>
      </c>
      <c r="S20" s="58">
        <v>9221</v>
      </c>
      <c r="T20" s="59">
        <v>50.18</v>
      </c>
      <c r="U20" s="69">
        <v>-9</v>
      </c>
      <c r="V20" s="69">
        <v>-5.1</v>
      </c>
      <c r="W20" s="68"/>
      <c r="X20" s="63"/>
      <c r="Y20" s="63"/>
      <c r="AA20" s="4">
        <f t="shared" si="0"/>
        <v>99.99990000000001</v>
      </c>
      <c r="AB20" s="32" t="str">
        <f t="shared" si="1"/>
        <v> </v>
      </c>
      <c r="AC20"/>
    </row>
    <row r="21" spans="2:29" ht="12.75">
      <c r="B21" s="17">
        <v>6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59"/>
      <c r="Q21" s="58"/>
      <c r="R21" s="59"/>
      <c r="S21" s="58"/>
      <c r="T21" s="59"/>
      <c r="U21" s="63"/>
      <c r="V21" s="63"/>
      <c r="W21" s="68"/>
      <c r="X21" s="63"/>
      <c r="Y21" s="63"/>
      <c r="AA21" s="4">
        <f t="shared" si="0"/>
        <v>0</v>
      </c>
      <c r="AB21" s="32" t="str">
        <f t="shared" si="1"/>
        <v> </v>
      </c>
      <c r="AC21"/>
    </row>
    <row r="22" spans="2:29" ht="12.75">
      <c r="B22" s="17">
        <v>7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59"/>
      <c r="Q22" s="58"/>
      <c r="R22" s="59"/>
      <c r="S22" s="58"/>
      <c r="T22" s="59"/>
      <c r="U22" s="63"/>
      <c r="V22" s="63"/>
      <c r="W22" s="68"/>
      <c r="X22" s="63"/>
      <c r="Y22" s="63"/>
      <c r="AA22" s="4">
        <f t="shared" si="0"/>
        <v>0</v>
      </c>
      <c r="AB22" s="32" t="str">
        <f t="shared" si="1"/>
        <v> </v>
      </c>
      <c r="AC22"/>
    </row>
    <row r="23" spans="2:29" ht="12.75">
      <c r="B23" s="17">
        <v>8</v>
      </c>
      <c r="C23" s="67">
        <v>94.4818</v>
      </c>
      <c r="D23" s="67">
        <v>3.1313</v>
      </c>
      <c r="E23" s="67">
        <v>1.058</v>
      </c>
      <c r="F23" s="67">
        <v>0.1718</v>
      </c>
      <c r="G23" s="67">
        <v>0.1748</v>
      </c>
      <c r="H23" s="67">
        <v>0.0055</v>
      </c>
      <c r="I23" s="67">
        <v>0.0361</v>
      </c>
      <c r="J23" s="67">
        <v>0.0284</v>
      </c>
      <c r="K23" s="67">
        <v>0.0238</v>
      </c>
      <c r="L23" s="67">
        <v>0.0082</v>
      </c>
      <c r="M23" s="67">
        <v>0.6422</v>
      </c>
      <c r="N23" s="67">
        <v>0.238</v>
      </c>
      <c r="O23" s="67">
        <v>0.7135</v>
      </c>
      <c r="P23" s="59">
        <v>34.87</v>
      </c>
      <c r="Q23" s="58">
        <v>8329</v>
      </c>
      <c r="R23" s="59">
        <v>38.63</v>
      </c>
      <c r="S23" s="58">
        <v>9227</v>
      </c>
      <c r="T23" s="59">
        <v>50.19</v>
      </c>
      <c r="U23" s="63">
        <v>-12.4</v>
      </c>
      <c r="V23" s="63">
        <v>-8.8</v>
      </c>
      <c r="W23" s="68"/>
      <c r="X23" s="63"/>
      <c r="Y23" s="63"/>
      <c r="AA23" s="4">
        <f t="shared" si="0"/>
        <v>99.99990000000003</v>
      </c>
      <c r="AB23" s="32" t="str">
        <f t="shared" si="1"/>
        <v> </v>
      </c>
      <c r="AC23"/>
    </row>
    <row r="24" spans="2:29" ht="15" customHeight="1">
      <c r="B24" s="17">
        <v>9</v>
      </c>
      <c r="C24" s="67">
        <v>94.5644</v>
      </c>
      <c r="D24" s="67">
        <v>3.081</v>
      </c>
      <c r="E24" s="67">
        <v>1.0392</v>
      </c>
      <c r="F24" s="67">
        <v>0.1672</v>
      </c>
      <c r="G24" s="67">
        <v>0.1704</v>
      </c>
      <c r="H24" s="67">
        <v>0.0056</v>
      </c>
      <c r="I24" s="67">
        <v>0.0358</v>
      </c>
      <c r="J24" s="67">
        <v>0.0287</v>
      </c>
      <c r="K24" s="67">
        <v>0.0308</v>
      </c>
      <c r="L24" s="67">
        <v>0.0082</v>
      </c>
      <c r="M24" s="67">
        <v>0.6381</v>
      </c>
      <c r="N24" s="67">
        <v>0.2306</v>
      </c>
      <c r="O24" s="67">
        <v>0.7129</v>
      </c>
      <c r="P24" s="59">
        <v>34.86</v>
      </c>
      <c r="Q24" s="58">
        <v>8325</v>
      </c>
      <c r="R24" s="59">
        <v>38.61</v>
      </c>
      <c r="S24" s="58">
        <v>9222</v>
      </c>
      <c r="T24" s="59">
        <v>50.19</v>
      </c>
      <c r="U24" s="69">
        <v>-12</v>
      </c>
      <c r="V24" s="63">
        <v>-8.6</v>
      </c>
      <c r="W24" s="62"/>
      <c r="X24" s="63">
        <v>0.0039</v>
      </c>
      <c r="Y24" s="63">
        <v>0.0001</v>
      </c>
      <c r="AA24" s="4">
        <f t="shared" si="0"/>
        <v>99.99999999999999</v>
      </c>
      <c r="AB24" s="32" t="str">
        <f t="shared" si="1"/>
        <v>ОК</v>
      </c>
      <c r="AC24"/>
    </row>
    <row r="25" spans="2:29" ht="12.75">
      <c r="B25" s="17">
        <v>10</v>
      </c>
      <c r="C25" s="67">
        <v>94.7403</v>
      </c>
      <c r="D25" s="67">
        <v>2.9688</v>
      </c>
      <c r="E25" s="67">
        <v>1.0035</v>
      </c>
      <c r="F25" s="67">
        <v>0.1619</v>
      </c>
      <c r="G25" s="67">
        <v>0.1645</v>
      </c>
      <c r="H25" s="67">
        <v>0.0065</v>
      </c>
      <c r="I25" s="67">
        <v>0.0389</v>
      </c>
      <c r="J25" s="67">
        <v>0.0302</v>
      </c>
      <c r="K25" s="67">
        <v>0.0223</v>
      </c>
      <c r="L25" s="67">
        <v>0.0084</v>
      </c>
      <c r="M25" s="67">
        <v>0.6374</v>
      </c>
      <c r="N25" s="67">
        <v>0.2174</v>
      </c>
      <c r="O25" s="67">
        <v>0.7113</v>
      </c>
      <c r="P25" s="59">
        <v>34.7987</v>
      </c>
      <c r="Q25" s="58">
        <v>8312</v>
      </c>
      <c r="R25" s="59">
        <v>38.55</v>
      </c>
      <c r="S25" s="58">
        <v>9208</v>
      </c>
      <c r="T25" s="59">
        <v>50.16</v>
      </c>
      <c r="U25" s="69">
        <v>-11</v>
      </c>
      <c r="V25" s="63">
        <v>-7.6</v>
      </c>
      <c r="W25" s="66"/>
      <c r="X25" s="63"/>
      <c r="Y25" s="67"/>
      <c r="AA25" s="4">
        <f t="shared" si="0"/>
        <v>100.0001</v>
      </c>
      <c r="AB25" s="32" t="str">
        <f t="shared" si="1"/>
        <v> </v>
      </c>
      <c r="AC25"/>
    </row>
    <row r="26" spans="2:29" ht="12.75">
      <c r="B26" s="17">
        <v>11</v>
      </c>
      <c r="C26" s="67">
        <v>94.7261</v>
      </c>
      <c r="D26" s="67">
        <v>2.9823</v>
      </c>
      <c r="E26" s="67">
        <v>1.0006</v>
      </c>
      <c r="F26" s="67">
        <v>0.1621</v>
      </c>
      <c r="G26" s="67">
        <v>0.1662</v>
      </c>
      <c r="H26" s="67">
        <v>0.0056</v>
      </c>
      <c r="I26" s="67">
        <v>0.0372</v>
      </c>
      <c r="J26" s="67">
        <v>0.0279</v>
      </c>
      <c r="K26" s="67">
        <v>0.0235</v>
      </c>
      <c r="L26" s="67">
        <v>0.0081</v>
      </c>
      <c r="M26" s="67">
        <v>0.6398</v>
      </c>
      <c r="N26" s="67">
        <v>0.2206</v>
      </c>
      <c r="O26" s="67">
        <v>0.7114</v>
      </c>
      <c r="P26" s="59">
        <v>34.797</v>
      </c>
      <c r="Q26" s="58">
        <v>8311</v>
      </c>
      <c r="R26" s="59">
        <v>38.5493</v>
      </c>
      <c r="S26" s="58">
        <v>9207</v>
      </c>
      <c r="T26" s="59">
        <v>50.16</v>
      </c>
      <c r="U26" s="63">
        <v>-11.5</v>
      </c>
      <c r="V26" s="69">
        <v>-7.3</v>
      </c>
      <c r="W26" s="62"/>
      <c r="X26" s="63"/>
      <c r="Y26" s="63"/>
      <c r="AA26" s="4">
        <f t="shared" si="0"/>
        <v>100</v>
      </c>
      <c r="AB26" s="32" t="str">
        <f t="shared" si="1"/>
        <v>ОК</v>
      </c>
      <c r="AC26"/>
    </row>
    <row r="27" spans="2:29" ht="12.75">
      <c r="B27" s="17">
        <v>12</v>
      </c>
      <c r="C27" s="67">
        <v>94.7911</v>
      </c>
      <c r="D27" s="67">
        <v>2.9319</v>
      </c>
      <c r="E27" s="67">
        <v>0.9827</v>
      </c>
      <c r="F27" s="67">
        <v>0.1611</v>
      </c>
      <c r="G27" s="67">
        <v>0.1649</v>
      </c>
      <c r="H27" s="67">
        <v>0.0031</v>
      </c>
      <c r="I27" s="67">
        <v>0.0322</v>
      </c>
      <c r="J27" s="67">
        <v>0.0254</v>
      </c>
      <c r="K27" s="67">
        <v>0.0264</v>
      </c>
      <c r="L27" s="67">
        <v>0.0088</v>
      </c>
      <c r="M27" s="67">
        <v>0.657</v>
      </c>
      <c r="N27" s="67">
        <v>0.2154</v>
      </c>
      <c r="O27" s="67">
        <v>0.7107</v>
      </c>
      <c r="P27" s="59">
        <v>34.76</v>
      </c>
      <c r="Q27" s="58">
        <v>8303</v>
      </c>
      <c r="R27" s="59">
        <v>38.51</v>
      </c>
      <c r="S27" s="58">
        <v>9198</v>
      </c>
      <c r="T27" s="59">
        <v>50.13</v>
      </c>
      <c r="U27" s="69">
        <v>-12.4</v>
      </c>
      <c r="V27" s="63">
        <v>-7.7</v>
      </c>
      <c r="W27" s="128"/>
      <c r="X27" s="63"/>
      <c r="Y27" s="63"/>
      <c r="AA27" s="4">
        <f t="shared" si="0"/>
        <v>100</v>
      </c>
      <c r="AB27" s="32" t="str">
        <f t="shared" si="1"/>
        <v>ОК</v>
      </c>
      <c r="AC27"/>
    </row>
    <row r="28" spans="2:29" ht="12.75">
      <c r="B28" s="17">
        <v>13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59"/>
      <c r="Q28" s="58"/>
      <c r="R28" s="59"/>
      <c r="S28" s="58"/>
      <c r="T28" s="59"/>
      <c r="U28" s="63"/>
      <c r="V28" s="63"/>
      <c r="W28" s="62"/>
      <c r="X28" s="63"/>
      <c r="Y28" s="63"/>
      <c r="AA28" s="4">
        <f t="shared" si="0"/>
        <v>0</v>
      </c>
      <c r="AB28" s="32" t="str">
        <f t="shared" si="1"/>
        <v> </v>
      </c>
      <c r="AC28"/>
    </row>
    <row r="29" spans="2:29" ht="12.75">
      <c r="B29" s="17">
        <v>14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59"/>
      <c r="Q29" s="58"/>
      <c r="R29" s="59"/>
      <c r="S29" s="58"/>
      <c r="T29" s="59"/>
      <c r="U29" s="69"/>
      <c r="V29" s="69"/>
      <c r="W29" s="68"/>
      <c r="X29" s="63"/>
      <c r="Y29" s="63"/>
      <c r="AA29" s="4">
        <f t="shared" si="0"/>
        <v>0</v>
      </c>
      <c r="AB29" s="32" t="str">
        <f t="shared" si="1"/>
        <v> </v>
      </c>
      <c r="AC29"/>
    </row>
    <row r="30" spans="2:29" ht="12.75">
      <c r="B30" s="17">
        <v>15</v>
      </c>
      <c r="C30" s="67">
        <v>94.8899</v>
      </c>
      <c r="D30" s="67">
        <v>2.8436</v>
      </c>
      <c r="E30" s="67">
        <v>0.9548</v>
      </c>
      <c r="F30" s="67">
        <v>0.161</v>
      </c>
      <c r="G30" s="67">
        <v>0.1652</v>
      </c>
      <c r="H30" s="67">
        <v>0.0025</v>
      </c>
      <c r="I30" s="67">
        <v>0.0311</v>
      </c>
      <c r="J30" s="67">
        <v>0.0235</v>
      </c>
      <c r="K30" s="67">
        <v>0.0282</v>
      </c>
      <c r="L30" s="67">
        <v>0.0091</v>
      </c>
      <c r="M30" s="67">
        <v>0.6819</v>
      </c>
      <c r="N30" s="67">
        <v>0.2093</v>
      </c>
      <c r="O30" s="67">
        <v>0.7099</v>
      </c>
      <c r="P30" s="59">
        <v>34.7165</v>
      </c>
      <c r="Q30" s="58">
        <v>8292</v>
      </c>
      <c r="R30" s="59">
        <v>38.4627</v>
      </c>
      <c r="S30" s="58">
        <v>9187</v>
      </c>
      <c r="T30" s="59">
        <v>50.0997</v>
      </c>
      <c r="U30" s="63">
        <v>-12</v>
      </c>
      <c r="V30" s="63">
        <v>-7.1</v>
      </c>
      <c r="W30" s="68"/>
      <c r="X30" s="63"/>
      <c r="Y30" s="67"/>
      <c r="AA30" s="4">
        <f t="shared" si="0"/>
        <v>100.00009999999999</v>
      </c>
      <c r="AB30" s="32" t="str">
        <f t="shared" si="1"/>
        <v> </v>
      </c>
      <c r="AC30"/>
    </row>
    <row r="31" spans="2:29" ht="12.75">
      <c r="B31" s="18">
        <v>16</v>
      </c>
      <c r="C31" s="67">
        <v>94.5708</v>
      </c>
      <c r="D31" s="67">
        <v>2.9728</v>
      </c>
      <c r="E31" s="67">
        <v>0.9838</v>
      </c>
      <c r="F31" s="67">
        <v>0.1619</v>
      </c>
      <c r="G31" s="67">
        <v>0.1729</v>
      </c>
      <c r="H31" s="67">
        <v>0.0028</v>
      </c>
      <c r="I31" s="67">
        <v>0.0354</v>
      </c>
      <c r="J31" s="67">
        <v>0.0294</v>
      </c>
      <c r="K31" s="67">
        <v>0.0437</v>
      </c>
      <c r="L31" s="67">
        <v>0.0089</v>
      </c>
      <c r="M31" s="67">
        <v>0.7962</v>
      </c>
      <c r="N31" s="67">
        <v>0.2214</v>
      </c>
      <c r="O31" s="67">
        <v>0.7126</v>
      </c>
      <c r="P31" s="59">
        <v>34.7607</v>
      </c>
      <c r="Q31" s="58">
        <v>8302</v>
      </c>
      <c r="R31" s="59">
        <v>38.5085</v>
      </c>
      <c r="S31" s="58">
        <v>9198</v>
      </c>
      <c r="T31" s="59">
        <v>50.0655</v>
      </c>
      <c r="U31" s="69">
        <v>-13.6</v>
      </c>
      <c r="V31" s="69">
        <v>-9.7</v>
      </c>
      <c r="W31" s="70"/>
      <c r="X31" s="63"/>
      <c r="Y31" s="67"/>
      <c r="AA31" s="4">
        <f t="shared" si="0"/>
        <v>100</v>
      </c>
      <c r="AB31" s="32" t="str">
        <f t="shared" si="1"/>
        <v>ОК</v>
      </c>
      <c r="AC31"/>
    </row>
    <row r="32" spans="1:29" ht="12.75">
      <c r="A32">
        <v>94.7911</v>
      </c>
      <c r="B32" s="18">
        <v>17</v>
      </c>
      <c r="C32" s="67">
        <v>94.8376</v>
      </c>
      <c r="D32" s="67">
        <v>2.8733</v>
      </c>
      <c r="E32" s="67">
        <v>0.9585</v>
      </c>
      <c r="F32" s="67">
        <v>0.1609</v>
      </c>
      <c r="G32" s="67">
        <v>0.1664</v>
      </c>
      <c r="H32" s="67">
        <v>0.0026</v>
      </c>
      <c r="I32" s="67">
        <v>0.0334</v>
      </c>
      <c r="J32" s="67">
        <v>0.0272</v>
      </c>
      <c r="K32" s="67">
        <v>0.0356</v>
      </c>
      <c r="L32" s="67">
        <v>0.009</v>
      </c>
      <c r="M32" s="67">
        <v>0.6777</v>
      </c>
      <c r="N32" s="67">
        <v>0.2178</v>
      </c>
      <c r="O32" s="67">
        <v>0.7106</v>
      </c>
      <c r="P32" s="59">
        <v>34.74</v>
      </c>
      <c r="Q32" s="58">
        <v>8298</v>
      </c>
      <c r="R32" s="59">
        <v>38.4896</v>
      </c>
      <c r="S32" s="58">
        <v>9193</v>
      </c>
      <c r="T32" s="59">
        <v>50.1108</v>
      </c>
      <c r="U32" s="63">
        <v>-13.2</v>
      </c>
      <c r="V32" s="63">
        <v>-9.5</v>
      </c>
      <c r="W32" s="71"/>
      <c r="X32" s="63"/>
      <c r="Y32" s="67"/>
      <c r="AA32" s="4">
        <f t="shared" si="0"/>
        <v>99.99999999999999</v>
      </c>
      <c r="AB32" s="32" t="str">
        <f t="shared" si="1"/>
        <v>ОК</v>
      </c>
      <c r="AC32"/>
    </row>
    <row r="33" spans="2:29" ht="12.75">
      <c r="B33" s="18">
        <v>18</v>
      </c>
      <c r="C33" s="67">
        <v>94.9369</v>
      </c>
      <c r="D33" s="67">
        <v>2.8088</v>
      </c>
      <c r="E33" s="67">
        <v>0.9413</v>
      </c>
      <c r="F33" s="67">
        <v>0.1585</v>
      </c>
      <c r="G33" s="67">
        <v>0.1641</v>
      </c>
      <c r="H33" s="67">
        <v>0.0026</v>
      </c>
      <c r="I33" s="67">
        <v>0.0335</v>
      </c>
      <c r="J33" s="67">
        <v>0.027</v>
      </c>
      <c r="K33" s="67">
        <v>0.0291</v>
      </c>
      <c r="L33" s="67">
        <v>0.0087</v>
      </c>
      <c r="M33" s="67">
        <v>0.671</v>
      </c>
      <c r="N33" s="67">
        <v>0.2184</v>
      </c>
      <c r="O33" s="67">
        <v>0.7097</v>
      </c>
      <c r="P33" s="59">
        <v>34.7058</v>
      </c>
      <c r="Q33" s="58">
        <v>8289</v>
      </c>
      <c r="R33" s="59">
        <v>38.4513</v>
      </c>
      <c r="S33" s="58">
        <v>9184</v>
      </c>
      <c r="T33" s="59">
        <v>50.0921</v>
      </c>
      <c r="U33" s="63">
        <v>-13</v>
      </c>
      <c r="V33" s="63">
        <v>-9.2</v>
      </c>
      <c r="W33" s="70" t="s">
        <v>91</v>
      </c>
      <c r="X33" s="63"/>
      <c r="Y33" s="67"/>
      <c r="AA33" s="4">
        <f t="shared" si="0"/>
        <v>99.99990000000003</v>
      </c>
      <c r="AB33" s="32" t="str">
        <f t="shared" si="1"/>
        <v> </v>
      </c>
      <c r="AC33"/>
    </row>
    <row r="34" spans="2:29" ht="12.75">
      <c r="B34" s="18">
        <v>19</v>
      </c>
      <c r="C34" s="67">
        <v>95.0365</v>
      </c>
      <c r="D34" s="67">
        <v>2.7427</v>
      </c>
      <c r="E34" s="67">
        <v>0.9226</v>
      </c>
      <c r="F34" s="67">
        <v>0.1542</v>
      </c>
      <c r="G34" s="67">
        <v>0.1593</v>
      </c>
      <c r="H34" s="67">
        <v>0.0025</v>
      </c>
      <c r="I34" s="67">
        <v>0.0328</v>
      </c>
      <c r="J34" s="67">
        <v>0.0251</v>
      </c>
      <c r="K34" s="67">
        <v>0.0294</v>
      </c>
      <c r="L34" s="67">
        <v>0.009</v>
      </c>
      <c r="M34" s="67">
        <v>0.6797</v>
      </c>
      <c r="N34" s="67">
        <v>0.2062</v>
      </c>
      <c r="O34" s="67">
        <v>0.7088</v>
      </c>
      <c r="P34" s="59">
        <v>34.6703</v>
      </c>
      <c r="Q34" s="58">
        <v>8281</v>
      </c>
      <c r="R34" s="59">
        <v>38.4132</v>
      </c>
      <c r="S34" s="58">
        <v>9175</v>
      </c>
      <c r="T34" s="59">
        <v>50.0751</v>
      </c>
      <c r="U34" s="63">
        <v>-13.3</v>
      </c>
      <c r="V34" s="69">
        <v>-7</v>
      </c>
      <c r="W34" s="128"/>
      <c r="X34" s="63"/>
      <c r="Y34" s="67"/>
      <c r="AA34" s="4">
        <f t="shared" si="0"/>
        <v>99.99999999999999</v>
      </c>
      <c r="AB34" s="32" t="str">
        <f t="shared" si="1"/>
        <v>ОК</v>
      </c>
      <c r="AC34"/>
    </row>
    <row r="35" spans="2:29" ht="12.75">
      <c r="B35" s="18">
        <v>20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59"/>
      <c r="Q35" s="58"/>
      <c r="R35" s="59"/>
      <c r="S35" s="58"/>
      <c r="T35" s="59"/>
      <c r="U35" s="69"/>
      <c r="V35" s="63"/>
      <c r="W35" s="68"/>
      <c r="X35" s="63"/>
      <c r="Y35" s="67"/>
      <c r="AA35" s="4">
        <f t="shared" si="0"/>
        <v>0</v>
      </c>
      <c r="AB35" s="32" t="str">
        <f t="shared" si="1"/>
        <v> </v>
      </c>
      <c r="AC35"/>
    </row>
    <row r="36" spans="2:29" ht="12.75">
      <c r="B36" s="18">
        <v>21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59"/>
      <c r="Q36" s="58"/>
      <c r="R36" s="59"/>
      <c r="S36" s="58"/>
      <c r="T36" s="59"/>
      <c r="U36" s="69"/>
      <c r="V36" s="63"/>
      <c r="W36" s="68"/>
      <c r="X36" s="63"/>
      <c r="Y36" s="67"/>
      <c r="AA36" s="4">
        <f t="shared" si="0"/>
        <v>0</v>
      </c>
      <c r="AB36" s="32" t="str">
        <f t="shared" si="1"/>
        <v> </v>
      </c>
      <c r="AC36"/>
    </row>
    <row r="37" spans="2:29" ht="12.75">
      <c r="B37" s="18">
        <v>22</v>
      </c>
      <c r="C37" s="67">
        <v>95.0645</v>
      </c>
      <c r="D37" s="67">
        <v>2.7561</v>
      </c>
      <c r="E37" s="67">
        <v>0.9172</v>
      </c>
      <c r="F37" s="67">
        <v>0.1477</v>
      </c>
      <c r="G37" s="67">
        <v>0.1527</v>
      </c>
      <c r="H37" s="67">
        <v>0.0024</v>
      </c>
      <c r="I37" s="67">
        <v>0.0253</v>
      </c>
      <c r="J37" s="67">
        <v>0.0181</v>
      </c>
      <c r="K37" s="67">
        <v>0.0247</v>
      </c>
      <c r="L37" s="67">
        <v>0.009</v>
      </c>
      <c r="M37" s="67">
        <v>0.6777</v>
      </c>
      <c r="N37" s="67">
        <v>0.2046</v>
      </c>
      <c r="O37" s="67">
        <v>0.708</v>
      </c>
      <c r="P37" s="59">
        <v>34.6408</v>
      </c>
      <c r="Q37" s="58">
        <v>8274</v>
      </c>
      <c r="R37" s="59">
        <v>38.3818</v>
      </c>
      <c r="S37" s="58">
        <v>9167</v>
      </c>
      <c r="T37" s="59">
        <v>50.0597</v>
      </c>
      <c r="U37" s="63">
        <v>-13.2</v>
      </c>
      <c r="V37" s="63">
        <v>-6.3</v>
      </c>
      <c r="W37" s="62"/>
      <c r="X37" s="63"/>
      <c r="Y37" s="67"/>
      <c r="AA37" s="4">
        <f t="shared" si="0"/>
        <v>99.99999999999999</v>
      </c>
      <c r="AB37" s="32" t="str">
        <f t="shared" si="1"/>
        <v>ОК</v>
      </c>
      <c r="AC37"/>
    </row>
    <row r="38" spans="2:29" ht="12.75">
      <c r="B38" s="18">
        <v>23</v>
      </c>
      <c r="C38" s="67">
        <v>95.0636</v>
      </c>
      <c r="D38" s="67">
        <v>2.7735</v>
      </c>
      <c r="E38" s="67">
        <v>0.9092</v>
      </c>
      <c r="F38" s="67">
        <v>0.1465</v>
      </c>
      <c r="G38" s="67">
        <v>0.1519</v>
      </c>
      <c r="H38" s="67">
        <v>0.0025</v>
      </c>
      <c r="I38" s="67">
        <v>0.0245</v>
      </c>
      <c r="J38" s="67">
        <v>0.0202</v>
      </c>
      <c r="K38" s="67">
        <v>0.0255</v>
      </c>
      <c r="L38" s="67">
        <v>0.0088</v>
      </c>
      <c r="M38" s="67">
        <v>0.6684</v>
      </c>
      <c r="N38" s="67">
        <v>0.2054</v>
      </c>
      <c r="O38" s="67">
        <v>0.708</v>
      </c>
      <c r="P38" s="59">
        <v>34.645</v>
      </c>
      <c r="Q38" s="58">
        <v>8275</v>
      </c>
      <c r="R38" s="59">
        <v>38.3864</v>
      </c>
      <c r="S38" s="58">
        <v>9168</v>
      </c>
      <c r="T38" s="59">
        <v>50.055</v>
      </c>
      <c r="U38" s="69">
        <v>-12.8</v>
      </c>
      <c r="V38" s="69">
        <v>-6</v>
      </c>
      <c r="W38" s="68"/>
      <c r="X38" s="63"/>
      <c r="Y38" s="67"/>
      <c r="AA38" s="4">
        <f t="shared" si="0"/>
        <v>99.99999999999999</v>
      </c>
      <c r="AB38" s="32" t="str">
        <f t="shared" si="1"/>
        <v>ОК</v>
      </c>
      <c r="AC38"/>
    </row>
    <row r="39" spans="2:29" ht="12.75">
      <c r="B39" s="18">
        <v>24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59"/>
      <c r="Q39" s="58"/>
      <c r="R39" s="59"/>
      <c r="S39" s="58"/>
      <c r="T39" s="59"/>
      <c r="U39" s="63"/>
      <c r="V39" s="63"/>
      <c r="W39" s="66"/>
      <c r="X39" s="63"/>
      <c r="Y39" s="63"/>
      <c r="AA39" s="4">
        <f t="shared" si="0"/>
        <v>0</v>
      </c>
      <c r="AB39" s="32" t="str">
        <f t="shared" si="1"/>
        <v> </v>
      </c>
      <c r="AC39"/>
    </row>
    <row r="40" spans="2:29" ht="12.75">
      <c r="B40" s="18">
        <v>25</v>
      </c>
      <c r="C40" s="67">
        <v>95.0357</v>
      </c>
      <c r="D40" s="67">
        <v>2.7808</v>
      </c>
      <c r="E40" s="67">
        <v>0.9083</v>
      </c>
      <c r="F40" s="67">
        <v>0.1478</v>
      </c>
      <c r="G40" s="67">
        <v>0.1528</v>
      </c>
      <c r="H40" s="67">
        <v>0.0025</v>
      </c>
      <c r="I40" s="67">
        <v>0.0329</v>
      </c>
      <c r="J40" s="67">
        <v>0.0234</v>
      </c>
      <c r="K40" s="67">
        <v>0.0279</v>
      </c>
      <c r="L40" s="67">
        <v>0.0088</v>
      </c>
      <c r="M40" s="67">
        <v>0.6719</v>
      </c>
      <c r="N40" s="67">
        <v>0.2072</v>
      </c>
      <c r="O40" s="67">
        <v>0.7085</v>
      </c>
      <c r="P40" s="59">
        <v>34.66</v>
      </c>
      <c r="Q40" s="58">
        <v>8279</v>
      </c>
      <c r="R40" s="59">
        <v>38.4</v>
      </c>
      <c r="S40" s="58">
        <v>9173</v>
      </c>
      <c r="T40" s="59">
        <v>50.07</v>
      </c>
      <c r="U40" s="63">
        <v>-13.6</v>
      </c>
      <c r="V40" s="63">
        <v>-6.9</v>
      </c>
      <c r="W40" s="68"/>
      <c r="X40" s="63"/>
      <c r="Y40" s="63"/>
      <c r="AA40" s="4">
        <f t="shared" si="0"/>
        <v>99.99999999999999</v>
      </c>
      <c r="AB40" s="32" t="str">
        <f t="shared" si="1"/>
        <v>ОК</v>
      </c>
      <c r="AC40"/>
    </row>
    <row r="41" spans="2:29" ht="12.75">
      <c r="B41" s="18">
        <v>26</v>
      </c>
      <c r="C41" s="67">
        <v>94.938</v>
      </c>
      <c r="D41" s="67">
        <v>2.8515</v>
      </c>
      <c r="E41" s="67">
        <v>0.9262</v>
      </c>
      <c r="F41" s="67">
        <v>0.1509</v>
      </c>
      <c r="G41" s="67">
        <v>0.1553</v>
      </c>
      <c r="H41" s="67">
        <v>0.0025</v>
      </c>
      <c r="I41" s="67">
        <v>0.0347</v>
      </c>
      <c r="J41" s="67">
        <v>0.026</v>
      </c>
      <c r="K41" s="67">
        <v>0.0278</v>
      </c>
      <c r="L41" s="67">
        <v>0.0088</v>
      </c>
      <c r="M41" s="67">
        <v>0.6648</v>
      </c>
      <c r="N41" s="67">
        <v>0.2136</v>
      </c>
      <c r="O41" s="67">
        <v>0.7094</v>
      </c>
      <c r="P41" s="59">
        <v>34.6984</v>
      </c>
      <c r="Q41" s="58">
        <v>8288</v>
      </c>
      <c r="R41" s="59">
        <v>38.4435</v>
      </c>
      <c r="S41" s="58">
        <v>9182</v>
      </c>
      <c r="T41" s="59">
        <v>50.09</v>
      </c>
      <c r="U41" s="63">
        <v>-12.4</v>
      </c>
      <c r="V41" s="63">
        <v>-6.5</v>
      </c>
      <c r="W41" s="68"/>
      <c r="X41" s="63"/>
      <c r="Y41" s="67"/>
      <c r="AA41" s="4">
        <f t="shared" si="0"/>
        <v>100.00009999999997</v>
      </c>
      <c r="AB41" s="32" t="str">
        <f t="shared" si="1"/>
        <v> </v>
      </c>
      <c r="AC41"/>
    </row>
    <row r="42" spans="2:29" ht="12.75">
      <c r="B42" s="18">
        <v>27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59"/>
      <c r="Q42" s="58"/>
      <c r="R42" s="59"/>
      <c r="S42" s="58"/>
      <c r="T42" s="59"/>
      <c r="U42" s="63"/>
      <c r="V42" s="63"/>
      <c r="W42" s="68"/>
      <c r="X42" s="70"/>
      <c r="Y42" s="70"/>
      <c r="AA42" s="4">
        <f t="shared" si="0"/>
        <v>0</v>
      </c>
      <c r="AB42" s="32" t="str">
        <f t="shared" si="1"/>
        <v> </v>
      </c>
      <c r="AC42"/>
    </row>
    <row r="43" spans="2:29" ht="12.75">
      <c r="B43" s="18">
        <v>28</v>
      </c>
      <c r="C43" s="56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5"/>
      <c r="Q43" s="126"/>
      <c r="R43" s="125"/>
      <c r="S43" s="126"/>
      <c r="T43" s="125"/>
      <c r="U43" s="9"/>
      <c r="V43" s="9"/>
      <c r="W43" s="50"/>
      <c r="X43" s="50"/>
      <c r="Y43" s="53"/>
      <c r="AA43" s="4">
        <f t="shared" si="0"/>
        <v>0</v>
      </c>
      <c r="AB43" s="32" t="str">
        <f t="shared" si="1"/>
        <v> </v>
      </c>
      <c r="AC43"/>
    </row>
    <row r="44" spans="2:29" ht="12.75" customHeight="1">
      <c r="B44" s="18">
        <v>29</v>
      </c>
      <c r="C44" s="56">
        <v>94.4942</v>
      </c>
      <c r="D44" s="124">
        <v>3.141</v>
      </c>
      <c r="E44" s="124">
        <v>1.0165</v>
      </c>
      <c r="F44" s="124">
        <v>0.1615</v>
      </c>
      <c r="G44" s="124">
        <v>0.1642</v>
      </c>
      <c r="H44" s="124">
        <v>0.0026</v>
      </c>
      <c r="I44" s="124">
        <v>0.0328</v>
      </c>
      <c r="J44" s="124">
        <v>0.0235</v>
      </c>
      <c r="K44" s="124">
        <v>0.0324</v>
      </c>
      <c r="L44" s="124">
        <v>0.0091</v>
      </c>
      <c r="M44" s="124">
        <v>0.674</v>
      </c>
      <c r="N44" s="124">
        <v>0.2482</v>
      </c>
      <c r="O44" s="124">
        <v>0.7129</v>
      </c>
      <c r="P44" s="125">
        <v>34.82</v>
      </c>
      <c r="Q44" s="126">
        <v>8317</v>
      </c>
      <c r="R44" s="125">
        <v>38.5766</v>
      </c>
      <c r="S44" s="126">
        <v>9214</v>
      </c>
      <c r="T44" s="125">
        <v>50.1406</v>
      </c>
      <c r="U44" s="9">
        <v>-13.4</v>
      </c>
      <c r="V44" s="9">
        <v>-6.7</v>
      </c>
      <c r="W44" s="129"/>
      <c r="X44" s="50"/>
      <c r="Y44" s="53"/>
      <c r="AA44" s="4">
        <f t="shared" si="0"/>
        <v>100</v>
      </c>
      <c r="AB44" s="32" t="str">
        <f t="shared" si="1"/>
        <v>ОК</v>
      </c>
      <c r="AC44"/>
    </row>
    <row r="45" spans="2:29" ht="12.75" customHeight="1">
      <c r="B45" s="18">
        <v>30</v>
      </c>
      <c r="C45" s="53">
        <v>94.6746</v>
      </c>
      <c r="D45" s="50">
        <v>3.0405</v>
      </c>
      <c r="E45" s="50">
        <v>0.9805</v>
      </c>
      <c r="F45" s="50">
        <v>0.1566</v>
      </c>
      <c r="G45" s="50">
        <v>0.1576</v>
      </c>
      <c r="H45" s="50">
        <v>0.0058</v>
      </c>
      <c r="I45" s="50">
        <v>0.0273</v>
      </c>
      <c r="J45" s="50">
        <v>0.0234</v>
      </c>
      <c r="K45" s="50">
        <v>0.0241</v>
      </c>
      <c r="L45" s="50">
        <v>0.0081</v>
      </c>
      <c r="M45" s="50">
        <v>0.6574</v>
      </c>
      <c r="N45" s="50">
        <v>0.2441</v>
      </c>
      <c r="O45" s="50">
        <v>0.7113</v>
      </c>
      <c r="P45" s="51">
        <v>34.76</v>
      </c>
      <c r="Q45" s="52">
        <v>8303</v>
      </c>
      <c r="R45" s="51">
        <v>38.51</v>
      </c>
      <c r="S45" s="52">
        <v>9199</v>
      </c>
      <c r="T45" s="54">
        <v>50.12</v>
      </c>
      <c r="U45" s="9">
        <v>-13.7</v>
      </c>
      <c r="V45" s="9">
        <v>-6.4</v>
      </c>
      <c r="W45" s="50"/>
      <c r="X45" s="50">
        <v>0.0038</v>
      </c>
      <c r="Y45" s="53">
        <v>0.0001</v>
      </c>
      <c r="AA45" s="4">
        <f t="shared" si="0"/>
        <v>99.99999999999999</v>
      </c>
      <c r="AB45" s="32" t="str">
        <f t="shared" si="1"/>
        <v>ОК</v>
      </c>
      <c r="AC45"/>
    </row>
    <row r="46" spans="2:29" ht="12.75" customHeight="1">
      <c r="B46" s="18">
        <v>31</v>
      </c>
      <c r="C46" s="53">
        <v>94.6738</v>
      </c>
      <c r="D46" s="50">
        <v>3.0286</v>
      </c>
      <c r="E46" s="50">
        <v>0.9781</v>
      </c>
      <c r="F46" s="50">
        <v>0.156</v>
      </c>
      <c r="G46" s="50">
        <v>0.158</v>
      </c>
      <c r="H46" s="50">
        <v>0.0049</v>
      </c>
      <c r="I46" s="50">
        <v>0.0287</v>
      </c>
      <c r="J46" s="50">
        <v>0.0233</v>
      </c>
      <c r="K46" s="50">
        <v>0.0259</v>
      </c>
      <c r="L46" s="50">
        <v>0.0087</v>
      </c>
      <c r="M46" s="50">
        <v>0.6735</v>
      </c>
      <c r="N46" s="50">
        <v>0.2406</v>
      </c>
      <c r="O46" s="50">
        <v>0.7113</v>
      </c>
      <c r="P46" s="51">
        <v>34.76</v>
      </c>
      <c r="Q46" s="52">
        <v>8302</v>
      </c>
      <c r="R46" s="51">
        <v>38.51</v>
      </c>
      <c r="S46" s="52">
        <v>9197</v>
      </c>
      <c r="T46" s="51">
        <v>50.11</v>
      </c>
      <c r="U46" s="9">
        <v>-12.4</v>
      </c>
      <c r="V46" s="9">
        <v>-6.2</v>
      </c>
      <c r="W46" s="50"/>
      <c r="X46" s="50"/>
      <c r="Y46" s="53"/>
      <c r="AA46" s="4">
        <f t="shared" si="0"/>
        <v>100.00010000000002</v>
      </c>
      <c r="AB46" s="32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2:29" ht="12.75">
      <c r="B48" s="127"/>
      <c r="C48" s="1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4"/>
      <c r="AB48" s="5"/>
      <c r="AC48"/>
    </row>
    <row r="49" spans="3:4" ht="12.75">
      <c r="C49" s="1"/>
      <c r="D49" s="1"/>
    </row>
    <row r="50" spans="3:25" ht="15">
      <c r="C50" s="13" t="s">
        <v>39</v>
      </c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13" t="s">
        <v>58</v>
      </c>
      <c r="Q50" s="34"/>
      <c r="R50" s="34"/>
      <c r="S50" s="34"/>
      <c r="T50" s="45"/>
      <c r="U50" s="46"/>
      <c r="V50" s="46"/>
      <c r="W50" s="136">
        <v>42613</v>
      </c>
      <c r="X50" s="137"/>
      <c r="Y50" s="48"/>
    </row>
    <row r="51" spans="3:24" ht="12.75">
      <c r="C51" s="1"/>
      <c r="D51" s="1" t="s">
        <v>28</v>
      </c>
      <c r="O51" s="2"/>
      <c r="P51" s="49" t="s">
        <v>30</v>
      </c>
      <c r="Q51" s="16"/>
      <c r="T51" s="2"/>
      <c r="U51" s="2" t="s">
        <v>0</v>
      </c>
      <c r="V51" s="1"/>
      <c r="W51" s="2"/>
      <c r="X51" s="2" t="s">
        <v>17</v>
      </c>
    </row>
    <row r="52" spans="3:25" ht="18" customHeight="1">
      <c r="C52" s="13" t="s">
        <v>89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2</v>
      </c>
      <c r="P52" s="13" t="s">
        <v>1</v>
      </c>
      <c r="Q52" s="13"/>
      <c r="R52" s="34"/>
      <c r="S52" s="34"/>
      <c r="T52" s="34"/>
      <c r="U52" s="46"/>
      <c r="V52" s="46"/>
      <c r="W52" s="136">
        <v>42613</v>
      </c>
      <c r="X52" s="137"/>
      <c r="Y52" s="13"/>
    </row>
    <row r="53" spans="3:24" ht="12.75">
      <c r="C53" s="1"/>
      <c r="D53" s="1" t="s">
        <v>29</v>
      </c>
      <c r="O53" s="2"/>
      <c r="P53" s="2" t="s">
        <v>30</v>
      </c>
      <c r="Q53" s="15"/>
      <c r="T53" s="2"/>
      <c r="U53" s="2" t="s">
        <v>0</v>
      </c>
      <c r="V53" s="1"/>
      <c r="W53" s="2"/>
      <c r="X53" s="1" t="s">
        <v>17</v>
      </c>
    </row>
    <row r="57" spans="3:10" ht="12.75">
      <c r="C57" s="39"/>
      <c r="D57" s="33"/>
      <c r="E57" s="33"/>
      <c r="F57" s="33"/>
      <c r="G57" s="33"/>
      <c r="H57" s="33"/>
      <c r="I57" s="33"/>
      <c r="J57" s="33"/>
    </row>
  </sheetData>
  <sheetProtection/>
  <mergeCells count="33">
    <mergeCell ref="B12:B15"/>
    <mergeCell ref="B8:Y8"/>
    <mergeCell ref="B9:Y9"/>
    <mergeCell ref="C13:C15"/>
    <mergeCell ref="F13:F15"/>
    <mergeCell ref="R13:R15"/>
    <mergeCell ref="C6:AA6"/>
    <mergeCell ref="Y12:Y15"/>
    <mergeCell ref="U12:U15"/>
    <mergeCell ref="D13:D15"/>
    <mergeCell ref="G13:G15"/>
    <mergeCell ref="M13:M15"/>
    <mergeCell ref="B7:Y7"/>
    <mergeCell ref="I13:I15"/>
    <mergeCell ref="N13:N15"/>
    <mergeCell ref="P13:P15"/>
    <mergeCell ref="W52:X52"/>
    <mergeCell ref="C12:N12"/>
    <mergeCell ref="T13:T15"/>
    <mergeCell ref="O12:T12"/>
    <mergeCell ref="V12:V15"/>
    <mergeCell ref="W50:X50"/>
    <mergeCell ref="O13:O15"/>
    <mergeCell ref="K13:K15"/>
    <mergeCell ref="J13:J15"/>
    <mergeCell ref="W12:W15"/>
    <mergeCell ref="B10:Y10"/>
    <mergeCell ref="E13:E15"/>
    <mergeCell ref="Q13:Q15"/>
    <mergeCell ref="S13:S15"/>
    <mergeCell ref="L13:L15"/>
    <mergeCell ref="H13:H15"/>
    <mergeCell ref="X12:X15"/>
  </mergeCells>
  <printOptions/>
  <pageMargins left="0.31496062992125984" right="0" top="0.35433070866141736" bottom="0.35433070866141736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3"/>
  <sheetViews>
    <sheetView view="pageBreakPreview" zoomScaleSheetLayoutView="100" workbookViewId="0" topLeftCell="A1">
      <selection activeCell="G46" sqref="G46"/>
    </sheetView>
  </sheetViews>
  <sheetFormatPr defaultColWidth="9.00390625" defaultRowHeight="12.75"/>
  <cols>
    <col min="1" max="1" width="3.625" style="0" customWidth="1"/>
    <col min="2" max="3" width="11.75390625" style="0" customWidth="1"/>
    <col min="4" max="4" width="12.00390625" style="0" customWidth="1"/>
    <col min="5" max="5" width="11.625" style="0" customWidth="1"/>
    <col min="6" max="6" width="12.00390625" style="0" customWidth="1"/>
    <col min="7" max="7" width="12.625" style="0" customWidth="1"/>
    <col min="8" max="8" width="12.00390625" style="0" customWidth="1"/>
    <col min="9" max="9" width="15.125" style="0" customWidth="1"/>
    <col min="10" max="10" width="13.875" style="0" customWidth="1"/>
    <col min="11" max="11" width="18.75390625" style="0" customWidth="1"/>
    <col min="12" max="12" width="9.125" style="6" customWidth="1"/>
  </cols>
  <sheetData>
    <row r="1" spans="2:10" ht="12.75">
      <c r="B1" s="43" t="s">
        <v>31</v>
      </c>
      <c r="C1" s="43"/>
      <c r="D1" s="43"/>
      <c r="E1" s="43"/>
      <c r="F1" s="36"/>
      <c r="G1" s="36"/>
      <c r="H1" s="36"/>
      <c r="I1" s="33"/>
      <c r="J1" s="33"/>
    </row>
    <row r="2" spans="2:10" ht="12.75">
      <c r="B2" s="43" t="s">
        <v>32</v>
      </c>
      <c r="C2" s="43"/>
      <c r="D2" s="43"/>
      <c r="E2" s="43"/>
      <c r="F2" s="36"/>
      <c r="G2" s="36"/>
      <c r="H2" s="36"/>
      <c r="I2" s="33"/>
      <c r="J2" s="33"/>
    </row>
    <row r="3" spans="2:11" ht="12.75">
      <c r="B3" s="44" t="s">
        <v>45</v>
      </c>
      <c r="C3" s="44"/>
      <c r="D3" s="44"/>
      <c r="E3" s="43"/>
      <c r="F3" s="36"/>
      <c r="G3" s="36"/>
      <c r="H3" s="36"/>
      <c r="I3" s="38"/>
      <c r="J3" s="38"/>
      <c r="K3" s="3"/>
    </row>
    <row r="4" spans="2:11" ht="12.75">
      <c r="B4" s="36"/>
      <c r="C4" s="36"/>
      <c r="D4" s="36"/>
      <c r="E4" s="36"/>
      <c r="F4" s="36"/>
      <c r="G4" s="36"/>
      <c r="H4" s="36"/>
      <c r="I4" s="38"/>
      <c r="J4" s="38"/>
      <c r="K4" s="3"/>
    </row>
    <row r="5" spans="2:11" ht="15">
      <c r="B5" s="40"/>
      <c r="C5" s="142" t="s">
        <v>37</v>
      </c>
      <c r="D5" s="142"/>
      <c r="E5" s="142"/>
      <c r="F5" s="142"/>
      <c r="G5" s="142"/>
      <c r="H5" s="142"/>
      <c r="I5" s="142"/>
      <c r="J5" s="142"/>
      <c r="K5" s="21"/>
    </row>
    <row r="6" spans="2:11" ht="18" customHeight="1">
      <c r="B6" s="78" t="s">
        <v>55</v>
      </c>
      <c r="C6" s="79"/>
      <c r="D6" s="79"/>
      <c r="E6" s="79"/>
      <c r="F6" s="79"/>
      <c r="G6" s="79"/>
      <c r="H6" s="79"/>
      <c r="I6" s="79"/>
      <c r="J6" s="79"/>
      <c r="K6" s="23"/>
    </row>
    <row r="7" spans="2:11" ht="18" customHeight="1">
      <c r="B7" s="78" t="s">
        <v>54</v>
      </c>
      <c r="C7" s="78"/>
      <c r="D7" s="78"/>
      <c r="E7" s="78"/>
      <c r="F7" s="78"/>
      <c r="G7" s="78"/>
      <c r="H7" s="78"/>
      <c r="I7" s="78"/>
      <c r="J7" s="78"/>
      <c r="K7" s="22"/>
    </row>
    <row r="8" spans="2:11" ht="18" customHeight="1" hidden="1">
      <c r="B8" s="151"/>
      <c r="C8" s="151"/>
      <c r="D8" s="151"/>
      <c r="E8" s="151"/>
      <c r="F8" s="151"/>
      <c r="G8" s="151"/>
      <c r="H8" s="151"/>
      <c r="I8" s="151"/>
      <c r="J8" s="151"/>
      <c r="K8" s="22"/>
    </row>
    <row r="9" spans="2:11" ht="18" customHeight="1">
      <c r="B9" s="152" t="s">
        <v>94</v>
      </c>
      <c r="C9" s="152"/>
      <c r="D9" s="152"/>
      <c r="E9" s="152"/>
      <c r="F9" s="152"/>
      <c r="G9" s="152"/>
      <c r="H9" s="152"/>
      <c r="I9" s="152"/>
      <c r="J9" s="152"/>
      <c r="K9" s="24"/>
    </row>
    <row r="10" spans="2:11" ht="12.75" customHeight="1">
      <c r="B10" s="19"/>
      <c r="C10" s="20"/>
      <c r="D10" s="20"/>
      <c r="E10" s="20"/>
      <c r="F10" s="20"/>
      <c r="G10" s="20"/>
      <c r="H10" s="20"/>
      <c r="I10" s="20"/>
      <c r="J10" s="20"/>
      <c r="K10" s="24"/>
    </row>
    <row r="11" spans="2:12" ht="30" customHeight="1">
      <c r="B11" s="131" t="s">
        <v>27</v>
      </c>
      <c r="C11" s="138" t="s">
        <v>42</v>
      </c>
      <c r="D11" s="139"/>
      <c r="E11" s="139"/>
      <c r="F11" s="139"/>
      <c r="G11" s="139"/>
      <c r="H11" s="139"/>
      <c r="I11" s="153" t="s">
        <v>43</v>
      </c>
      <c r="J11" s="154" t="s">
        <v>44</v>
      </c>
      <c r="K11" s="25"/>
      <c r="L11"/>
    </row>
    <row r="12" spans="2:12" ht="48.75" customHeight="1">
      <c r="B12" s="132"/>
      <c r="C12" s="141" t="s">
        <v>48</v>
      </c>
      <c r="D12" s="130" t="s">
        <v>49</v>
      </c>
      <c r="E12" s="130" t="s">
        <v>50</v>
      </c>
      <c r="F12" s="130" t="s">
        <v>51</v>
      </c>
      <c r="G12" s="130" t="s">
        <v>52</v>
      </c>
      <c r="H12" s="130" t="s">
        <v>53</v>
      </c>
      <c r="I12" s="153"/>
      <c r="J12" s="155"/>
      <c r="K12" s="25"/>
      <c r="L12"/>
    </row>
    <row r="13" spans="2:12" ht="15.75" customHeight="1">
      <c r="B13" s="132"/>
      <c r="C13" s="141"/>
      <c r="D13" s="130"/>
      <c r="E13" s="130"/>
      <c r="F13" s="130"/>
      <c r="G13" s="130"/>
      <c r="H13" s="130"/>
      <c r="I13" s="153"/>
      <c r="J13" s="155"/>
      <c r="K13" s="25"/>
      <c r="L13"/>
    </row>
    <row r="14" spans="2:12" ht="30" customHeight="1">
      <c r="B14" s="149"/>
      <c r="C14" s="141"/>
      <c r="D14" s="130"/>
      <c r="E14" s="130"/>
      <c r="F14" s="130"/>
      <c r="G14" s="130"/>
      <c r="H14" s="130"/>
      <c r="I14" s="153"/>
      <c r="J14" s="156"/>
      <c r="K14" s="25"/>
      <c r="L14"/>
    </row>
    <row r="15" spans="2:13" ht="15.75" customHeight="1">
      <c r="B15" s="17">
        <v>1</v>
      </c>
      <c r="C15" s="41">
        <v>107128.6</v>
      </c>
      <c r="D15" s="41">
        <v>0</v>
      </c>
      <c r="E15" s="41">
        <v>15064.7</v>
      </c>
      <c r="F15" s="41">
        <v>43147.8</v>
      </c>
      <c r="G15" s="41">
        <v>0</v>
      </c>
      <c r="H15" s="41">
        <v>1340.9</v>
      </c>
      <c r="I15" s="72">
        <f aca="true" t="shared" si="0" ref="I15:I45">SUM(C15:H15)</f>
        <v>166682</v>
      </c>
      <c r="J15" s="73">
        <v>34.97</v>
      </c>
      <c r="K15" s="26"/>
      <c r="L15" s="158"/>
      <c r="M15" s="158"/>
    </row>
    <row r="16" spans="2:13" ht="15.75">
      <c r="B16" s="17">
        <v>2</v>
      </c>
      <c r="C16" s="41">
        <v>119413.2</v>
      </c>
      <c r="D16" s="41">
        <v>0</v>
      </c>
      <c r="E16" s="41">
        <v>31167.7</v>
      </c>
      <c r="F16" s="41">
        <v>48387.7</v>
      </c>
      <c r="G16" s="41">
        <v>0</v>
      </c>
      <c r="H16" s="41">
        <v>1370.9</v>
      </c>
      <c r="I16" s="72">
        <f t="shared" si="0"/>
        <v>200339.49999999997</v>
      </c>
      <c r="J16" s="73">
        <f>IF(Паспорт!P17&gt;0,Паспорт!P17,J15)</f>
        <v>34.96</v>
      </c>
      <c r="K16" s="26"/>
      <c r="L16" s="158"/>
      <c r="M16" s="158"/>
    </row>
    <row r="17" spans="2:13" ht="15.75">
      <c r="B17" s="17">
        <v>3</v>
      </c>
      <c r="C17" s="41">
        <v>115813.7</v>
      </c>
      <c r="D17" s="41">
        <v>0</v>
      </c>
      <c r="E17" s="41">
        <v>87097.7</v>
      </c>
      <c r="F17" s="41">
        <v>49762.1</v>
      </c>
      <c r="G17" s="41">
        <v>0</v>
      </c>
      <c r="H17" s="41">
        <v>1403.2</v>
      </c>
      <c r="I17" s="72">
        <f t="shared" si="0"/>
        <v>254076.7</v>
      </c>
      <c r="J17" s="73">
        <f>IF(Паспорт!P18&gt;0,Паспорт!P18,J16)</f>
        <v>34.98</v>
      </c>
      <c r="K17" s="26"/>
      <c r="L17" s="158"/>
      <c r="M17" s="158"/>
    </row>
    <row r="18" spans="2:13" ht="15.75">
      <c r="B18" s="17">
        <v>4</v>
      </c>
      <c r="C18" s="41">
        <v>142755.3</v>
      </c>
      <c r="D18" s="41">
        <v>0</v>
      </c>
      <c r="E18" s="41">
        <v>42158</v>
      </c>
      <c r="F18" s="41">
        <v>44345</v>
      </c>
      <c r="G18" s="41">
        <v>0</v>
      </c>
      <c r="H18" s="41">
        <v>1437.1</v>
      </c>
      <c r="I18" s="72">
        <f t="shared" si="0"/>
        <v>230695.4</v>
      </c>
      <c r="J18" s="73">
        <f>IF(Паспорт!P19&gt;0,Паспорт!P19,J17)</f>
        <v>34.97</v>
      </c>
      <c r="K18" s="26"/>
      <c r="L18" s="158"/>
      <c r="M18" s="158"/>
    </row>
    <row r="19" spans="2:13" ht="15.75">
      <c r="B19" s="17">
        <v>5</v>
      </c>
      <c r="C19" s="41">
        <v>133949.2</v>
      </c>
      <c r="D19" s="41">
        <v>0</v>
      </c>
      <c r="E19" s="41">
        <v>59285.6</v>
      </c>
      <c r="F19" s="41">
        <v>45837.4</v>
      </c>
      <c r="G19" s="41">
        <v>0</v>
      </c>
      <c r="H19" s="41">
        <v>1428.3</v>
      </c>
      <c r="I19" s="72">
        <f t="shared" si="0"/>
        <v>240500.5</v>
      </c>
      <c r="J19" s="73">
        <f>IF(Паспорт!P20&gt;0,Паспорт!P20,J18)</f>
        <v>34.85</v>
      </c>
      <c r="K19" s="26"/>
      <c r="L19" s="158"/>
      <c r="M19" s="158"/>
    </row>
    <row r="20" spans="2:13" ht="15.75" customHeight="1">
      <c r="B20" s="17">
        <v>6</v>
      </c>
      <c r="C20" s="41">
        <v>80708.3</v>
      </c>
      <c r="D20" s="41">
        <v>0</v>
      </c>
      <c r="E20" s="41">
        <v>234703.7</v>
      </c>
      <c r="F20" s="41">
        <v>42851.3</v>
      </c>
      <c r="G20" s="41">
        <v>0</v>
      </c>
      <c r="H20" s="41">
        <v>1493.5</v>
      </c>
      <c r="I20" s="72">
        <f t="shared" si="0"/>
        <v>359756.8</v>
      </c>
      <c r="J20" s="73">
        <f>IF(Паспорт!P21&gt;0,Паспорт!P21,J19)</f>
        <v>34.85</v>
      </c>
      <c r="K20" s="26"/>
      <c r="L20" s="158"/>
      <c r="M20" s="158"/>
    </row>
    <row r="21" spans="2:13" ht="15.75">
      <c r="B21" s="17">
        <v>7</v>
      </c>
      <c r="C21" s="41">
        <v>72165.2</v>
      </c>
      <c r="D21" s="41">
        <v>0</v>
      </c>
      <c r="E21" s="41">
        <v>135181.7</v>
      </c>
      <c r="F21" s="41">
        <v>43633.9</v>
      </c>
      <c r="G21" s="41">
        <v>0</v>
      </c>
      <c r="H21" s="41">
        <v>1456.9</v>
      </c>
      <c r="I21" s="72">
        <f t="shared" si="0"/>
        <v>252437.7</v>
      </c>
      <c r="J21" s="73">
        <f>IF(Паспорт!P22&gt;0,Паспорт!P22,J20)</f>
        <v>34.85</v>
      </c>
      <c r="K21" s="26"/>
      <c r="L21" s="158"/>
      <c r="M21" s="158"/>
    </row>
    <row r="22" spans="2:13" ht="15.75">
      <c r="B22" s="17">
        <v>8</v>
      </c>
      <c r="C22" s="41">
        <v>263956.8</v>
      </c>
      <c r="D22" s="41">
        <v>0</v>
      </c>
      <c r="E22" s="41">
        <v>75126.9</v>
      </c>
      <c r="F22" s="41">
        <v>102781.6</v>
      </c>
      <c r="G22" s="41">
        <v>0</v>
      </c>
      <c r="H22" s="41">
        <v>1407.1</v>
      </c>
      <c r="I22" s="72">
        <f t="shared" si="0"/>
        <v>443272.3999999999</v>
      </c>
      <c r="J22" s="73">
        <f>IF(Паспорт!P23&gt;0,Паспорт!P23,J21)</f>
        <v>34.87</v>
      </c>
      <c r="K22" s="26"/>
      <c r="L22" s="158"/>
      <c r="M22" s="158"/>
    </row>
    <row r="23" spans="2:12" ht="15" customHeight="1">
      <c r="B23" s="17">
        <v>9</v>
      </c>
      <c r="C23" s="41">
        <v>190159</v>
      </c>
      <c r="D23" s="41">
        <v>0</v>
      </c>
      <c r="E23" s="41">
        <v>47143</v>
      </c>
      <c r="F23" s="41">
        <v>74673.1</v>
      </c>
      <c r="G23" s="41">
        <v>0</v>
      </c>
      <c r="H23" s="41">
        <v>1416.6</v>
      </c>
      <c r="I23" s="72">
        <f t="shared" si="0"/>
        <v>313391.69999999995</v>
      </c>
      <c r="J23" s="73">
        <f>IF(Паспорт!P24&gt;0,Паспорт!P24,J22)</f>
        <v>34.86</v>
      </c>
      <c r="K23" s="26"/>
      <c r="L23" s="31"/>
    </row>
    <row r="24" spans="2:12" ht="15.75">
      <c r="B24" s="17">
        <v>10</v>
      </c>
      <c r="C24" s="41">
        <v>130567.2</v>
      </c>
      <c r="D24" s="41">
        <v>0</v>
      </c>
      <c r="E24" s="41">
        <v>92727.3</v>
      </c>
      <c r="F24" s="41">
        <v>43238</v>
      </c>
      <c r="G24" s="41">
        <v>0</v>
      </c>
      <c r="H24" s="41">
        <v>1395.3</v>
      </c>
      <c r="I24" s="72">
        <f t="shared" si="0"/>
        <v>267927.8</v>
      </c>
      <c r="J24" s="73">
        <f>IF(Паспорт!P25&gt;0,Паспорт!P25,J23)</f>
        <v>34.7987</v>
      </c>
      <c r="K24" s="26"/>
      <c r="L24" s="31"/>
    </row>
    <row r="25" spans="2:12" ht="15.75">
      <c r="B25" s="17">
        <v>11</v>
      </c>
      <c r="C25" s="41">
        <v>121699.8</v>
      </c>
      <c r="D25" s="41">
        <v>0</v>
      </c>
      <c r="E25" s="41">
        <v>91707.1</v>
      </c>
      <c r="F25" s="41">
        <v>46525.7</v>
      </c>
      <c r="G25" s="41">
        <v>0</v>
      </c>
      <c r="H25" s="41">
        <v>1417.5</v>
      </c>
      <c r="I25" s="72">
        <f t="shared" si="0"/>
        <v>261350.10000000003</v>
      </c>
      <c r="J25" s="73">
        <f>IF(Паспорт!P26&gt;0,Паспорт!P26,J24)</f>
        <v>34.797</v>
      </c>
      <c r="K25" s="26"/>
      <c r="L25" s="31"/>
    </row>
    <row r="26" spans="2:12" ht="15.75">
      <c r="B26" s="17">
        <v>12</v>
      </c>
      <c r="C26" s="41">
        <v>91967.8</v>
      </c>
      <c r="D26" s="41">
        <v>0</v>
      </c>
      <c r="E26" s="41">
        <v>63035.9</v>
      </c>
      <c r="F26" s="41">
        <v>43754.8</v>
      </c>
      <c r="G26" s="41">
        <v>0</v>
      </c>
      <c r="H26" s="41">
        <v>1419.6</v>
      </c>
      <c r="I26" s="72">
        <f t="shared" si="0"/>
        <v>200178.1</v>
      </c>
      <c r="J26" s="73">
        <f>IF(Паспорт!P27&gt;0,Паспорт!P27,J25)</f>
        <v>34.76</v>
      </c>
      <c r="K26" s="26"/>
      <c r="L26" s="31"/>
    </row>
    <row r="27" spans="2:12" ht="15.75">
      <c r="B27" s="17">
        <v>13</v>
      </c>
      <c r="C27" s="41">
        <v>74885.8</v>
      </c>
      <c r="D27" s="41">
        <v>0</v>
      </c>
      <c r="E27" s="41">
        <v>10305.6</v>
      </c>
      <c r="F27" s="41">
        <v>42297.8</v>
      </c>
      <c r="G27" s="41">
        <v>0</v>
      </c>
      <c r="H27" s="41">
        <v>1749.5</v>
      </c>
      <c r="I27" s="72">
        <f t="shared" si="0"/>
        <v>129238.70000000001</v>
      </c>
      <c r="J27" s="73">
        <f>IF(Паспорт!P28&gt;0,Паспорт!P28,J26)</f>
        <v>34.76</v>
      </c>
      <c r="K27" s="26"/>
      <c r="L27" s="31"/>
    </row>
    <row r="28" spans="2:12" ht="15.75">
      <c r="B28" s="17">
        <v>14</v>
      </c>
      <c r="C28" s="41">
        <v>75945.3</v>
      </c>
      <c r="D28" s="41">
        <v>0</v>
      </c>
      <c r="E28" s="41">
        <v>51227.5</v>
      </c>
      <c r="F28" s="41">
        <v>46025.3</v>
      </c>
      <c r="G28" s="41">
        <v>0</v>
      </c>
      <c r="H28" s="41">
        <v>1778.7</v>
      </c>
      <c r="I28" s="72">
        <f t="shared" si="0"/>
        <v>174976.80000000002</v>
      </c>
      <c r="J28" s="73">
        <f>IF(Паспорт!P29&gt;0,Паспорт!P29,J27)</f>
        <v>34.76</v>
      </c>
      <c r="K28" s="26"/>
      <c r="L28" s="31"/>
    </row>
    <row r="29" spans="2:12" ht="15.75">
      <c r="B29" s="17">
        <v>15</v>
      </c>
      <c r="C29" s="41">
        <v>114947.3</v>
      </c>
      <c r="D29" s="41">
        <v>0</v>
      </c>
      <c r="E29" s="41">
        <v>41011.5</v>
      </c>
      <c r="F29" s="41">
        <v>48095.8</v>
      </c>
      <c r="G29" s="41">
        <v>0</v>
      </c>
      <c r="H29" s="41">
        <v>1572.5</v>
      </c>
      <c r="I29" s="72">
        <f t="shared" si="0"/>
        <v>205627.09999999998</v>
      </c>
      <c r="J29" s="73">
        <f>IF(Паспорт!P30&gt;0,Паспорт!P30,J28)</f>
        <v>34.7165</v>
      </c>
      <c r="K29" s="26"/>
      <c r="L29" s="31"/>
    </row>
    <row r="30" spans="2:12" ht="15.75">
      <c r="B30" s="18">
        <v>16</v>
      </c>
      <c r="C30" s="41">
        <v>136481.9</v>
      </c>
      <c r="D30" s="41">
        <v>0</v>
      </c>
      <c r="E30" s="41">
        <v>11605.2</v>
      </c>
      <c r="F30" s="41">
        <v>43436.3</v>
      </c>
      <c r="G30" s="41">
        <v>0</v>
      </c>
      <c r="H30" s="41">
        <v>1585.7</v>
      </c>
      <c r="I30" s="72">
        <f t="shared" si="0"/>
        <v>193109.10000000003</v>
      </c>
      <c r="J30" s="73">
        <f>IF(Паспорт!P31&gt;0,Паспорт!P31,J29)</f>
        <v>34.7607</v>
      </c>
      <c r="K30" s="26"/>
      <c r="L30" s="31"/>
    </row>
    <row r="31" spans="2:12" ht="15.75">
      <c r="B31" s="18">
        <v>17</v>
      </c>
      <c r="C31" s="41">
        <v>128938.9</v>
      </c>
      <c r="D31" s="41">
        <v>0</v>
      </c>
      <c r="E31" s="41">
        <v>11703.6</v>
      </c>
      <c r="F31" s="41">
        <v>48490.7</v>
      </c>
      <c r="G31" s="41">
        <v>0</v>
      </c>
      <c r="H31" s="41">
        <v>1595.7</v>
      </c>
      <c r="I31" s="72">
        <f t="shared" si="0"/>
        <v>190728.90000000002</v>
      </c>
      <c r="J31" s="73">
        <f>IF(Паспорт!P32&gt;0,Паспорт!P32,J30)</f>
        <v>34.74</v>
      </c>
      <c r="K31" s="26"/>
      <c r="L31" s="31"/>
    </row>
    <row r="32" spans="2:12" ht="15.75">
      <c r="B32" s="18">
        <v>18</v>
      </c>
      <c r="C32" s="41">
        <v>110634.8</v>
      </c>
      <c r="D32" s="41">
        <v>0</v>
      </c>
      <c r="E32" s="41">
        <v>61570.5</v>
      </c>
      <c r="F32" s="41">
        <v>54349</v>
      </c>
      <c r="G32" s="41">
        <v>0</v>
      </c>
      <c r="H32" s="41">
        <v>1546</v>
      </c>
      <c r="I32" s="72">
        <f t="shared" si="0"/>
        <v>228100.3</v>
      </c>
      <c r="J32" s="73">
        <f>IF(Паспорт!P33&gt;0,Паспорт!P33,J31)</f>
        <v>34.7058</v>
      </c>
      <c r="K32" s="26"/>
      <c r="L32" s="31"/>
    </row>
    <row r="33" spans="2:12" ht="15.75">
      <c r="B33" s="18">
        <v>19</v>
      </c>
      <c r="C33" s="41">
        <v>104472.3</v>
      </c>
      <c r="D33" s="41">
        <v>0</v>
      </c>
      <c r="E33" s="41">
        <v>28270.2</v>
      </c>
      <c r="F33" s="41">
        <v>43454.9</v>
      </c>
      <c r="G33" s="41">
        <v>0</v>
      </c>
      <c r="H33" s="41">
        <v>1454.6</v>
      </c>
      <c r="I33" s="72">
        <f t="shared" si="0"/>
        <v>177652</v>
      </c>
      <c r="J33" s="73">
        <f>IF(Паспорт!P34&gt;0,Паспорт!P34,J32)</f>
        <v>34.6703</v>
      </c>
      <c r="K33" s="26"/>
      <c r="L33" s="31"/>
    </row>
    <row r="34" spans="2:12" ht="15.75">
      <c r="B34" s="18">
        <v>20</v>
      </c>
      <c r="C34" s="41">
        <v>66872</v>
      </c>
      <c r="D34" s="41">
        <v>0</v>
      </c>
      <c r="E34" s="41">
        <v>38450.5</v>
      </c>
      <c r="F34" s="41">
        <v>40950.5</v>
      </c>
      <c r="G34" s="41">
        <v>0</v>
      </c>
      <c r="H34" s="41">
        <v>1579.7</v>
      </c>
      <c r="I34" s="72">
        <f t="shared" si="0"/>
        <v>147852.7</v>
      </c>
      <c r="J34" s="73">
        <f>IF(Паспорт!P35&gt;0,Паспорт!P35,J33)</f>
        <v>34.6703</v>
      </c>
      <c r="K34" s="26"/>
      <c r="L34" s="31"/>
    </row>
    <row r="35" spans="2:12" ht="15.75">
      <c r="B35" s="18">
        <v>21</v>
      </c>
      <c r="C35" s="41">
        <v>73657.4</v>
      </c>
      <c r="D35" s="41">
        <v>0</v>
      </c>
      <c r="E35" s="41">
        <v>38020.6</v>
      </c>
      <c r="F35" s="41">
        <v>42665.6</v>
      </c>
      <c r="G35" s="41">
        <v>0</v>
      </c>
      <c r="H35" s="41">
        <v>1591.6</v>
      </c>
      <c r="I35" s="72">
        <f t="shared" si="0"/>
        <v>155935.2</v>
      </c>
      <c r="J35" s="73">
        <f>IF(Паспорт!P36&gt;0,Паспорт!P36,J34)</f>
        <v>34.6703</v>
      </c>
      <c r="K35" s="26"/>
      <c r="L35" s="31"/>
    </row>
    <row r="36" spans="2:12" ht="15.75">
      <c r="B36" s="18">
        <v>22</v>
      </c>
      <c r="C36" s="41">
        <v>108148.4</v>
      </c>
      <c r="D36" s="41">
        <v>0</v>
      </c>
      <c r="E36" s="41">
        <v>52776.7</v>
      </c>
      <c r="F36" s="41">
        <v>43253.2</v>
      </c>
      <c r="G36" s="41">
        <v>0</v>
      </c>
      <c r="H36" s="41">
        <v>1436.3</v>
      </c>
      <c r="I36" s="72">
        <f t="shared" si="0"/>
        <v>205614.59999999998</v>
      </c>
      <c r="J36" s="73">
        <f>IF(Паспорт!P37&gt;0,Паспорт!P37,J35)</f>
        <v>34.6408</v>
      </c>
      <c r="K36" s="26"/>
      <c r="L36" s="31"/>
    </row>
    <row r="37" spans="2:12" ht="15.75">
      <c r="B37" s="18">
        <v>23</v>
      </c>
      <c r="C37" s="41">
        <v>114038.5</v>
      </c>
      <c r="D37" s="41">
        <v>0</v>
      </c>
      <c r="E37" s="41">
        <v>45114.2</v>
      </c>
      <c r="F37" s="41">
        <v>38555.5</v>
      </c>
      <c r="G37" s="41">
        <v>0</v>
      </c>
      <c r="H37" s="41">
        <v>1387.4</v>
      </c>
      <c r="I37" s="72">
        <f t="shared" si="0"/>
        <v>199095.6</v>
      </c>
      <c r="J37" s="73">
        <f>IF(Паспорт!P38&gt;0,Паспорт!P38,J36)</f>
        <v>34.645</v>
      </c>
      <c r="K37" s="26"/>
      <c r="L37" s="31"/>
    </row>
    <row r="38" spans="2:12" ht="15.75">
      <c r="B38" s="18">
        <v>24</v>
      </c>
      <c r="C38" s="41">
        <v>120916.2</v>
      </c>
      <c r="D38" s="41">
        <v>0</v>
      </c>
      <c r="E38" s="41">
        <v>7673.8</v>
      </c>
      <c r="F38" s="41">
        <v>48076.2</v>
      </c>
      <c r="G38" s="41">
        <v>0</v>
      </c>
      <c r="H38" s="41">
        <v>1574.9</v>
      </c>
      <c r="I38" s="72">
        <f t="shared" si="0"/>
        <v>178241.1</v>
      </c>
      <c r="J38" s="73">
        <f>IF(Паспорт!P39&gt;0,Паспорт!P39,J37)</f>
        <v>34.645</v>
      </c>
      <c r="K38" s="26"/>
      <c r="L38" s="31"/>
    </row>
    <row r="39" spans="2:12" ht="15.75">
      <c r="B39" s="18">
        <v>25</v>
      </c>
      <c r="C39" s="41">
        <v>99261.3</v>
      </c>
      <c r="D39" s="41">
        <v>0</v>
      </c>
      <c r="E39" s="41">
        <v>7517.4</v>
      </c>
      <c r="F39" s="41">
        <v>38129.6</v>
      </c>
      <c r="G39" s="41">
        <v>0</v>
      </c>
      <c r="H39" s="41">
        <v>1537.5</v>
      </c>
      <c r="I39" s="72">
        <f t="shared" si="0"/>
        <v>146445.8</v>
      </c>
      <c r="J39" s="73">
        <f>IF(Паспорт!P40&gt;0,Паспорт!P40,J38)</f>
        <v>34.66</v>
      </c>
      <c r="K39" s="26"/>
      <c r="L39" s="31"/>
    </row>
    <row r="40" spans="2:12" ht="15.75">
      <c r="B40" s="18">
        <v>26</v>
      </c>
      <c r="C40" s="41">
        <v>106566.2</v>
      </c>
      <c r="D40" s="41">
        <v>0</v>
      </c>
      <c r="E40" s="41">
        <v>45588.3</v>
      </c>
      <c r="F40" s="41">
        <v>45110.6</v>
      </c>
      <c r="G40" s="41">
        <v>0</v>
      </c>
      <c r="H40" s="41">
        <v>1557.4</v>
      </c>
      <c r="I40" s="72">
        <f t="shared" si="0"/>
        <v>198822.5</v>
      </c>
      <c r="J40" s="73">
        <f>IF(Паспорт!P41&gt;0,Паспорт!P41,J39)</f>
        <v>34.6984</v>
      </c>
      <c r="K40" s="26"/>
      <c r="L40" s="31"/>
    </row>
    <row r="41" spans="2:12" ht="15.75">
      <c r="B41" s="18">
        <v>27</v>
      </c>
      <c r="C41" s="41">
        <v>71106.4</v>
      </c>
      <c r="D41" s="41">
        <v>0</v>
      </c>
      <c r="E41" s="41">
        <v>44098.7</v>
      </c>
      <c r="F41" s="41">
        <v>39121</v>
      </c>
      <c r="G41" s="41">
        <v>0</v>
      </c>
      <c r="H41" s="41">
        <v>1710.8</v>
      </c>
      <c r="I41" s="72">
        <f t="shared" si="0"/>
        <v>156036.89999999997</v>
      </c>
      <c r="J41" s="73">
        <f>IF(Паспорт!P42&gt;0,Паспорт!P42,J40)</f>
        <v>34.6984</v>
      </c>
      <c r="K41" s="26"/>
      <c r="L41" s="31"/>
    </row>
    <row r="42" spans="2:12" ht="15.75">
      <c r="B42" s="18">
        <v>28</v>
      </c>
      <c r="C42" s="41">
        <v>71099</v>
      </c>
      <c r="D42" s="41">
        <v>0</v>
      </c>
      <c r="E42" s="41">
        <v>23948.7</v>
      </c>
      <c r="F42" s="41">
        <v>44209.9</v>
      </c>
      <c r="G42" s="41">
        <v>0</v>
      </c>
      <c r="H42" s="41">
        <v>1597.3</v>
      </c>
      <c r="I42" s="72">
        <f t="shared" si="0"/>
        <v>140854.9</v>
      </c>
      <c r="J42" s="73">
        <f>IF(Паспорт!P43&gt;0,Паспорт!P43,J41)</f>
        <v>34.6984</v>
      </c>
      <c r="K42" s="26"/>
      <c r="L42" s="31"/>
    </row>
    <row r="43" spans="2:12" ht="12.75" customHeight="1">
      <c r="B43" s="18">
        <v>29</v>
      </c>
      <c r="C43" s="41">
        <v>92569.4</v>
      </c>
      <c r="D43" s="41">
        <v>0</v>
      </c>
      <c r="E43" s="41">
        <v>56372.7</v>
      </c>
      <c r="F43" s="41">
        <v>48456.4</v>
      </c>
      <c r="G43" s="41">
        <v>0</v>
      </c>
      <c r="H43" s="41">
        <v>1459.9</v>
      </c>
      <c r="I43" s="72">
        <f t="shared" si="0"/>
        <v>198858.39999999997</v>
      </c>
      <c r="J43" s="73">
        <f>IF(Паспорт!P44&gt;0,Паспорт!P44,J42)</f>
        <v>34.82</v>
      </c>
      <c r="K43" s="26"/>
      <c r="L43" s="31"/>
    </row>
    <row r="44" spans="2:12" ht="12.75" customHeight="1">
      <c r="B44" s="18">
        <v>30</v>
      </c>
      <c r="C44" s="41">
        <v>92083.5</v>
      </c>
      <c r="D44" s="41">
        <v>0</v>
      </c>
      <c r="E44" s="41">
        <v>47520.2</v>
      </c>
      <c r="F44" s="41">
        <v>46398.8</v>
      </c>
      <c r="G44" s="41">
        <v>0</v>
      </c>
      <c r="H44" s="41">
        <v>1435</v>
      </c>
      <c r="I44" s="72">
        <f t="shared" si="0"/>
        <v>187437.5</v>
      </c>
      <c r="J44" s="73">
        <f>IF(Паспорт!P45&gt;0,Паспорт!P45,J43)</f>
        <v>34.76</v>
      </c>
      <c r="K44" s="26"/>
      <c r="L44" s="31"/>
    </row>
    <row r="45" spans="2:12" ht="12.75" customHeight="1">
      <c r="B45" s="18">
        <v>31</v>
      </c>
      <c r="C45" s="41">
        <v>108769.3</v>
      </c>
      <c r="D45" s="41">
        <v>0</v>
      </c>
      <c r="E45" s="41">
        <v>41372.5</v>
      </c>
      <c r="F45" s="41">
        <v>54021.7</v>
      </c>
      <c r="G45" s="41">
        <v>0</v>
      </c>
      <c r="H45" s="41">
        <v>1653.2</v>
      </c>
      <c r="I45" s="72">
        <f t="shared" si="0"/>
        <v>205816.7</v>
      </c>
      <c r="J45" s="73">
        <f>IF(Паспорт!P46&gt;0,Паспорт!P46,J44)</f>
        <v>34.76</v>
      </c>
      <c r="K45" s="30"/>
      <c r="L45" s="31"/>
    </row>
    <row r="46" spans="2:13" ht="57.75" customHeight="1">
      <c r="B46" s="18" t="s">
        <v>43</v>
      </c>
      <c r="C46" s="76">
        <f aca="true" t="shared" si="1" ref="C46:H46">SUM(C15:C45)</f>
        <v>3441677.9999999995</v>
      </c>
      <c r="D46" s="77">
        <f t="shared" si="1"/>
        <v>0</v>
      </c>
      <c r="E46" s="77">
        <f t="shared" si="1"/>
        <v>1638547.7</v>
      </c>
      <c r="F46" s="77">
        <f t="shared" si="1"/>
        <v>1484037.2000000002</v>
      </c>
      <c r="G46" s="77">
        <f t="shared" si="1"/>
        <v>0</v>
      </c>
      <c r="H46" s="77">
        <f t="shared" si="1"/>
        <v>46790.60000000001</v>
      </c>
      <c r="I46" s="74">
        <f>SUM(I15:I45)</f>
        <v>6611053.500000001</v>
      </c>
      <c r="J46" s="75">
        <f>SUMPRODUCT(J15:J45,I15:I45)/SUM(I15:I45)</f>
        <v>34.788281428684556</v>
      </c>
      <c r="K46" s="29"/>
      <c r="L46" s="157"/>
      <c r="M46" s="157"/>
    </row>
    <row r="47" spans="2:12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27"/>
      <c r="L47"/>
    </row>
    <row r="48" spans="3:12" ht="12.75">
      <c r="C48" s="150"/>
      <c r="D48" s="150"/>
      <c r="E48" s="150"/>
      <c r="F48" s="150"/>
      <c r="G48" s="150"/>
      <c r="H48" s="150"/>
      <c r="I48" s="150"/>
      <c r="J48" s="150"/>
      <c r="K48" s="28"/>
      <c r="L48"/>
    </row>
    <row r="49" spans="3:4" ht="12.75">
      <c r="C49" s="1"/>
      <c r="D49" s="1"/>
    </row>
    <row r="50" spans="2:11" ht="15">
      <c r="B50" s="13" t="s">
        <v>95</v>
      </c>
      <c r="C50" s="13"/>
      <c r="D50" s="14"/>
      <c r="E50" s="14"/>
      <c r="F50" s="14"/>
      <c r="G50" s="81" t="s">
        <v>96</v>
      </c>
      <c r="H50" s="81"/>
      <c r="I50" s="80"/>
      <c r="J50" s="80"/>
      <c r="K50" s="85"/>
    </row>
    <row r="51" spans="2:11" ht="12.75">
      <c r="B51" s="1"/>
      <c r="C51" s="1" t="s">
        <v>40</v>
      </c>
      <c r="G51" s="82" t="s">
        <v>59</v>
      </c>
      <c r="H51" s="82"/>
      <c r="I51" s="83" t="s">
        <v>0</v>
      </c>
      <c r="J51" s="84" t="s">
        <v>17</v>
      </c>
      <c r="K51" s="2"/>
    </row>
    <row r="52" spans="2:11" ht="18" customHeight="1">
      <c r="B52" s="13" t="s">
        <v>46</v>
      </c>
      <c r="C52" s="13"/>
      <c r="D52" s="14"/>
      <c r="E52" s="14"/>
      <c r="F52" s="14"/>
      <c r="G52" s="81" t="s">
        <v>47</v>
      </c>
      <c r="H52" s="14"/>
      <c r="I52" s="14"/>
      <c r="J52" s="14"/>
      <c r="K52" s="14"/>
    </row>
    <row r="53" spans="2:11" ht="12.75">
      <c r="B53" s="1"/>
      <c r="C53" s="1" t="s">
        <v>41</v>
      </c>
      <c r="G53" s="82" t="s">
        <v>59</v>
      </c>
      <c r="I53" s="83" t="s">
        <v>0</v>
      </c>
      <c r="J53" s="84" t="s">
        <v>17</v>
      </c>
      <c r="K53" s="2"/>
    </row>
  </sheetData>
  <sheetProtection/>
  <mergeCells count="16">
    <mergeCell ref="L46:M46"/>
    <mergeCell ref="B11:B14"/>
    <mergeCell ref="E12:E14"/>
    <mergeCell ref="F12:F14"/>
    <mergeCell ref="G12:G14"/>
    <mergeCell ref="H12:H14"/>
    <mergeCell ref="L15:M22"/>
    <mergeCell ref="C48:J48"/>
    <mergeCell ref="C12:C14"/>
    <mergeCell ref="B8:J8"/>
    <mergeCell ref="B9:J9"/>
    <mergeCell ref="C5:J5"/>
    <mergeCell ref="D12:D14"/>
    <mergeCell ref="C11:H11"/>
    <mergeCell ref="I11:I14"/>
    <mergeCell ref="J11:J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54"/>
  <sheetViews>
    <sheetView view="pageBreakPreview" zoomScaleSheetLayoutView="100" zoomScalePageLayoutView="0" workbookViewId="0" topLeftCell="B5">
      <selection activeCell="J42" sqref="J41:J42"/>
    </sheetView>
  </sheetViews>
  <sheetFormatPr defaultColWidth="9.00390625" defaultRowHeight="12.75"/>
  <cols>
    <col min="1" max="1" width="3.625" style="90" customWidth="1"/>
    <col min="2" max="2" width="10.25390625" style="90" customWidth="1"/>
    <col min="3" max="3" width="8.625" style="90" customWidth="1"/>
    <col min="4" max="4" width="9.375" style="90" customWidth="1"/>
    <col min="5" max="5" width="8.875" style="90" customWidth="1"/>
    <col min="6" max="6" width="7.875" style="90" customWidth="1"/>
    <col min="7" max="7" width="9.625" style="90" customWidth="1"/>
    <col min="8" max="8" width="8.00390625" style="90" customWidth="1"/>
    <col min="9" max="9" width="8.75390625" style="90" customWidth="1"/>
    <col min="10" max="10" width="8.625" style="90" customWidth="1"/>
    <col min="11" max="11" width="8.125" style="90" customWidth="1"/>
    <col min="12" max="12" width="8.375" style="90" customWidth="1"/>
    <col min="13" max="13" width="8.75390625" style="90" customWidth="1"/>
    <col min="14" max="14" width="8.625" style="90" customWidth="1"/>
    <col min="15" max="15" width="9.00390625" style="90" customWidth="1"/>
    <col min="16" max="16" width="8.625" style="90" customWidth="1"/>
    <col min="17" max="17" width="8.75390625" style="90" customWidth="1"/>
    <col min="18" max="19" width="8.125" style="90" customWidth="1"/>
    <col min="20" max="20" width="9.625" style="90" customWidth="1"/>
    <col min="21" max="21" width="9.125" style="90" customWidth="1"/>
    <col min="22" max="22" width="9.625" style="90" customWidth="1"/>
    <col min="23" max="23" width="12.375" style="90" customWidth="1"/>
    <col min="24" max="24" width="15.25390625" style="90" customWidth="1"/>
    <col min="25" max="25" width="10.00390625" style="90" customWidth="1"/>
    <col min="26" max="26" width="9.125" style="92" customWidth="1"/>
    <col min="27" max="16384" width="9.125" style="90" customWidth="1"/>
  </cols>
  <sheetData>
    <row r="1" spans="2:24" ht="12.75">
      <c r="B1" s="1" t="s">
        <v>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2:24" ht="12.75">
      <c r="B2" s="1" t="s">
        <v>32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24" ht="12.75">
      <c r="B3" s="104" t="s">
        <v>45</v>
      </c>
      <c r="C3" s="104"/>
      <c r="D3" s="10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2:24" ht="12.75" hidden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2:25" ht="15">
      <c r="B5" s="110"/>
      <c r="C5" s="166" t="s">
        <v>37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93"/>
    </row>
    <row r="6" spans="2:25" ht="15">
      <c r="B6" s="167" t="s">
        <v>60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94"/>
    </row>
    <row r="7" spans="2:25" ht="15">
      <c r="B7" s="167" t="s">
        <v>61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94"/>
    </row>
    <row r="8" spans="2:25" ht="15">
      <c r="B8" s="167" t="s">
        <v>62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94"/>
    </row>
    <row r="9" spans="2:25" ht="15">
      <c r="B9" s="169" t="s">
        <v>98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95"/>
    </row>
    <row r="10" spans="2:25" ht="5.25" customHeight="1">
      <c r="B10" s="81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95"/>
    </row>
    <row r="11" spans="2:26" ht="12.75">
      <c r="B11" s="171" t="s">
        <v>27</v>
      </c>
      <c r="C11" s="174" t="s">
        <v>42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6" t="s">
        <v>43</v>
      </c>
      <c r="X11" s="177" t="s">
        <v>44</v>
      </c>
      <c r="Y11" s="96"/>
      <c r="Z11" s="90"/>
    </row>
    <row r="12" spans="2:26" ht="12" customHeight="1">
      <c r="B12" s="172"/>
      <c r="C12" s="180" t="s">
        <v>63</v>
      </c>
      <c r="D12" s="168" t="s">
        <v>64</v>
      </c>
      <c r="E12" s="168" t="s">
        <v>65</v>
      </c>
      <c r="F12" s="168" t="s">
        <v>66</v>
      </c>
      <c r="G12" s="168" t="s">
        <v>67</v>
      </c>
      <c r="H12" s="168" t="s">
        <v>68</v>
      </c>
      <c r="I12" s="168" t="s">
        <v>69</v>
      </c>
      <c r="J12" s="168" t="s">
        <v>70</v>
      </c>
      <c r="K12" s="168" t="s">
        <v>71</v>
      </c>
      <c r="L12" s="168" t="s">
        <v>72</v>
      </c>
      <c r="M12" s="163" t="s">
        <v>73</v>
      </c>
      <c r="N12" s="163" t="s">
        <v>74</v>
      </c>
      <c r="O12" s="163" t="s">
        <v>75</v>
      </c>
      <c r="P12" s="163" t="s">
        <v>76</v>
      </c>
      <c r="Q12" s="163" t="s">
        <v>77</v>
      </c>
      <c r="R12" s="163" t="s">
        <v>78</v>
      </c>
      <c r="S12" s="163" t="s">
        <v>79</v>
      </c>
      <c r="T12" s="163" t="s">
        <v>80</v>
      </c>
      <c r="U12" s="163" t="s">
        <v>81</v>
      </c>
      <c r="V12" s="159" t="s">
        <v>82</v>
      </c>
      <c r="W12" s="176"/>
      <c r="X12" s="178"/>
      <c r="Y12" s="96"/>
      <c r="Z12" s="90"/>
    </row>
    <row r="13" spans="2:26" ht="12">
      <c r="B13" s="172"/>
      <c r="C13" s="180"/>
      <c r="D13" s="168"/>
      <c r="E13" s="168"/>
      <c r="F13" s="168"/>
      <c r="G13" s="168"/>
      <c r="H13" s="168"/>
      <c r="I13" s="168"/>
      <c r="J13" s="168"/>
      <c r="K13" s="168"/>
      <c r="L13" s="168"/>
      <c r="M13" s="164"/>
      <c r="N13" s="164"/>
      <c r="O13" s="164"/>
      <c r="P13" s="164"/>
      <c r="Q13" s="164"/>
      <c r="R13" s="164"/>
      <c r="S13" s="164"/>
      <c r="T13" s="164"/>
      <c r="U13" s="164"/>
      <c r="V13" s="160"/>
      <c r="W13" s="176"/>
      <c r="X13" s="178"/>
      <c r="Y13" s="96"/>
      <c r="Z13" s="90"/>
    </row>
    <row r="14" spans="2:26" ht="55.5" customHeight="1">
      <c r="B14" s="173"/>
      <c r="C14" s="180"/>
      <c r="D14" s="168"/>
      <c r="E14" s="168"/>
      <c r="F14" s="168"/>
      <c r="G14" s="168"/>
      <c r="H14" s="168"/>
      <c r="I14" s="168"/>
      <c r="J14" s="168"/>
      <c r="K14" s="168"/>
      <c r="L14" s="168"/>
      <c r="M14" s="165"/>
      <c r="N14" s="165"/>
      <c r="O14" s="165"/>
      <c r="P14" s="165"/>
      <c r="Q14" s="165"/>
      <c r="R14" s="165"/>
      <c r="S14" s="165"/>
      <c r="T14" s="165"/>
      <c r="U14" s="165"/>
      <c r="V14" s="161"/>
      <c r="W14" s="176"/>
      <c r="X14" s="179"/>
      <c r="Y14" s="96"/>
      <c r="Z14" s="90"/>
    </row>
    <row r="15" spans="2:27" ht="15">
      <c r="B15" s="111">
        <v>1</v>
      </c>
      <c r="C15" s="41">
        <v>3098.8</v>
      </c>
      <c r="D15" s="41">
        <v>1199.4</v>
      </c>
      <c r="E15" s="41">
        <v>17357.9</v>
      </c>
      <c r="F15" s="41">
        <v>3906.2</v>
      </c>
      <c r="G15" s="41">
        <v>3384.4</v>
      </c>
      <c r="H15" s="41">
        <v>4087.2</v>
      </c>
      <c r="I15" s="41">
        <v>2948.8</v>
      </c>
      <c r="J15" s="41">
        <v>7308.2</v>
      </c>
      <c r="K15" s="41">
        <v>1517.5</v>
      </c>
      <c r="L15" s="41">
        <v>0</v>
      </c>
      <c r="M15" s="41">
        <v>1627.5</v>
      </c>
      <c r="N15" s="41">
        <v>0</v>
      </c>
      <c r="O15" s="41">
        <v>16314.1</v>
      </c>
      <c r="P15" s="41">
        <v>0</v>
      </c>
      <c r="Q15" s="41">
        <v>31894.9</v>
      </c>
      <c r="R15" s="41">
        <v>2874.3</v>
      </c>
      <c r="S15" s="41">
        <v>362.8914</v>
      </c>
      <c r="T15" s="41">
        <v>2728.1</v>
      </c>
      <c r="U15" s="41">
        <v>5068.1201</v>
      </c>
      <c r="V15" s="41">
        <v>1142.8</v>
      </c>
      <c r="W15" s="105">
        <f>SUM(C15:V15)</f>
        <v>106821.1115</v>
      </c>
      <c r="X15" s="112">
        <v>34.97</v>
      </c>
      <c r="Y15" s="87"/>
      <c r="Z15" s="103"/>
      <c r="AA15" s="103"/>
    </row>
    <row r="16" spans="2:27" ht="15">
      <c r="B16" s="111">
        <v>2</v>
      </c>
      <c r="C16" s="41">
        <v>2988.3</v>
      </c>
      <c r="D16" s="41">
        <v>1152</v>
      </c>
      <c r="E16" s="41">
        <v>18267.1</v>
      </c>
      <c r="F16" s="41">
        <v>3468.9</v>
      </c>
      <c r="G16" s="41">
        <v>3347.5</v>
      </c>
      <c r="H16" s="41">
        <v>3932.3</v>
      </c>
      <c r="I16" s="41">
        <v>3017</v>
      </c>
      <c r="J16" s="41">
        <v>6823.3</v>
      </c>
      <c r="K16" s="41">
        <v>1381.2</v>
      </c>
      <c r="L16" s="41">
        <v>0</v>
      </c>
      <c r="M16" s="41">
        <v>1470.6</v>
      </c>
      <c r="N16" s="41">
        <v>0</v>
      </c>
      <c r="O16" s="41">
        <v>16247.9</v>
      </c>
      <c r="P16" s="41">
        <v>0</v>
      </c>
      <c r="Q16" s="41">
        <v>36270.9</v>
      </c>
      <c r="R16" s="41">
        <v>2834.8</v>
      </c>
      <c r="S16" s="41">
        <v>338.4336</v>
      </c>
      <c r="T16" s="41">
        <v>2443.1</v>
      </c>
      <c r="U16" s="41">
        <v>4857.2451</v>
      </c>
      <c r="V16" s="41">
        <v>1247.9</v>
      </c>
      <c r="W16" s="105">
        <f aca="true" t="shared" si="0" ref="W16:W45">SUM(C16:V16)</f>
        <v>110088.4787</v>
      </c>
      <c r="X16" s="112">
        <f>IF(Паспорт!P17&gt;0,Паспорт!P17,X15)</f>
        <v>34.96</v>
      </c>
      <c r="Y16" s="87"/>
      <c r="Z16" s="103"/>
      <c r="AA16" s="103"/>
    </row>
    <row r="17" spans="2:27" ht="15">
      <c r="B17" s="111">
        <v>3</v>
      </c>
      <c r="C17" s="41">
        <v>2931.2</v>
      </c>
      <c r="D17" s="41">
        <v>1657.7</v>
      </c>
      <c r="E17" s="41">
        <v>18727.5</v>
      </c>
      <c r="F17" s="41">
        <v>3847.6</v>
      </c>
      <c r="G17" s="41">
        <v>3678.5</v>
      </c>
      <c r="H17" s="41">
        <v>3824.6</v>
      </c>
      <c r="I17" s="41">
        <v>3752.5</v>
      </c>
      <c r="J17" s="41">
        <v>5782.4</v>
      </c>
      <c r="K17" s="41">
        <v>1519.6</v>
      </c>
      <c r="L17" s="41">
        <v>0</v>
      </c>
      <c r="M17" s="41">
        <v>1735.2</v>
      </c>
      <c r="N17" s="41">
        <v>0</v>
      </c>
      <c r="O17" s="41">
        <v>15244.1</v>
      </c>
      <c r="P17" s="41">
        <v>0</v>
      </c>
      <c r="Q17" s="41">
        <v>34173</v>
      </c>
      <c r="R17" s="41">
        <v>2837.5</v>
      </c>
      <c r="S17" s="41">
        <v>368.8729</v>
      </c>
      <c r="T17" s="41">
        <v>3032</v>
      </c>
      <c r="U17" s="41">
        <v>5013.7271</v>
      </c>
      <c r="V17" s="41">
        <v>1302.7</v>
      </c>
      <c r="W17" s="105">
        <f t="shared" si="0"/>
        <v>109428.7</v>
      </c>
      <c r="X17" s="112">
        <f>IF(Паспорт!P18&gt;0,Паспорт!P18,X16)</f>
        <v>34.98</v>
      </c>
      <c r="Y17" s="87"/>
      <c r="Z17" s="103"/>
      <c r="AA17" s="103"/>
    </row>
    <row r="18" spans="2:27" ht="15">
      <c r="B18" s="111">
        <v>4</v>
      </c>
      <c r="C18" s="41">
        <v>2914.4</v>
      </c>
      <c r="D18" s="41">
        <v>1168.8</v>
      </c>
      <c r="E18" s="41">
        <v>17839.8</v>
      </c>
      <c r="F18" s="41">
        <v>4064.4</v>
      </c>
      <c r="G18" s="41">
        <v>3537.6597</v>
      </c>
      <c r="H18" s="41">
        <v>4494</v>
      </c>
      <c r="I18" s="41">
        <v>4111.5</v>
      </c>
      <c r="J18" s="41">
        <v>6614.8</v>
      </c>
      <c r="K18" s="41">
        <v>1511.7</v>
      </c>
      <c r="L18" s="41">
        <v>0</v>
      </c>
      <c r="M18" s="41">
        <v>1625.7</v>
      </c>
      <c r="N18" s="41">
        <v>0</v>
      </c>
      <c r="O18" s="41">
        <v>20136.6</v>
      </c>
      <c r="P18" s="41">
        <v>0</v>
      </c>
      <c r="Q18" s="41">
        <v>33690.6</v>
      </c>
      <c r="R18" s="41">
        <v>2871.7</v>
      </c>
      <c r="S18" s="41">
        <v>372.3257</v>
      </c>
      <c r="T18" s="41">
        <v>2991.1</v>
      </c>
      <c r="U18" s="41">
        <v>5126.0845</v>
      </c>
      <c r="V18" s="41">
        <v>1350</v>
      </c>
      <c r="W18" s="105">
        <f t="shared" si="0"/>
        <v>114421.16990000001</v>
      </c>
      <c r="X18" s="112">
        <f>IF(Паспорт!P19&gt;0,Паспорт!P19,X17)</f>
        <v>34.97</v>
      </c>
      <c r="Y18" s="87"/>
      <c r="Z18" s="103"/>
      <c r="AA18" s="103"/>
    </row>
    <row r="19" spans="2:27" ht="15">
      <c r="B19" s="111">
        <v>5</v>
      </c>
      <c r="C19" s="41">
        <v>3032.7</v>
      </c>
      <c r="D19" s="41">
        <v>1231.7</v>
      </c>
      <c r="E19" s="41">
        <v>20350.6</v>
      </c>
      <c r="F19" s="41">
        <v>3644</v>
      </c>
      <c r="G19" s="41">
        <v>3542.8003</v>
      </c>
      <c r="H19" s="41">
        <v>4013</v>
      </c>
      <c r="I19" s="41">
        <v>3981</v>
      </c>
      <c r="J19" s="41">
        <v>7512</v>
      </c>
      <c r="K19" s="41">
        <v>1616.4</v>
      </c>
      <c r="L19" s="41">
        <v>0</v>
      </c>
      <c r="M19" s="41">
        <v>1706.7</v>
      </c>
      <c r="N19" s="41">
        <v>0</v>
      </c>
      <c r="O19" s="41">
        <v>13980.8</v>
      </c>
      <c r="P19" s="41">
        <v>0</v>
      </c>
      <c r="Q19" s="41">
        <v>33899.5</v>
      </c>
      <c r="R19" s="41">
        <v>3074.1</v>
      </c>
      <c r="S19" s="41">
        <v>358.3905</v>
      </c>
      <c r="T19" s="41">
        <v>2763.1</v>
      </c>
      <c r="U19" s="41">
        <v>5005.5542</v>
      </c>
      <c r="V19" s="41">
        <v>1231.5</v>
      </c>
      <c r="W19" s="105">
        <f t="shared" si="0"/>
        <v>110943.845</v>
      </c>
      <c r="X19" s="112">
        <f>IF(Паспорт!P20&gt;0,Паспорт!P20,X18)</f>
        <v>34.85</v>
      </c>
      <c r="Y19" s="87"/>
      <c r="Z19" s="103"/>
      <c r="AA19" s="103"/>
    </row>
    <row r="20" spans="2:27" ht="15">
      <c r="B20" s="111">
        <v>6</v>
      </c>
      <c r="C20" s="41">
        <v>3182.4</v>
      </c>
      <c r="D20" s="41">
        <v>1590.6</v>
      </c>
      <c r="E20" s="41">
        <v>17265.6</v>
      </c>
      <c r="F20" s="41">
        <v>3934.7</v>
      </c>
      <c r="G20" s="41">
        <v>3677.0012</v>
      </c>
      <c r="H20" s="41">
        <v>4374.7</v>
      </c>
      <c r="I20" s="41">
        <v>4015.8</v>
      </c>
      <c r="J20" s="41">
        <v>7759.5</v>
      </c>
      <c r="K20" s="41">
        <v>1586.1</v>
      </c>
      <c r="L20" s="41">
        <v>0</v>
      </c>
      <c r="M20" s="41">
        <v>1817.3</v>
      </c>
      <c r="N20" s="41">
        <v>0</v>
      </c>
      <c r="O20" s="41">
        <v>12427</v>
      </c>
      <c r="P20" s="41">
        <v>0</v>
      </c>
      <c r="Q20" s="41">
        <v>31329.2</v>
      </c>
      <c r="R20" s="41">
        <v>2953.1</v>
      </c>
      <c r="S20" s="41">
        <v>364.7097</v>
      </c>
      <c r="T20" s="41">
        <v>2819.5</v>
      </c>
      <c r="U20" s="41">
        <v>4929.4697</v>
      </c>
      <c r="V20" s="41">
        <v>1350.9</v>
      </c>
      <c r="W20" s="105">
        <f t="shared" si="0"/>
        <v>105377.58060000002</v>
      </c>
      <c r="X20" s="112">
        <f>IF(Паспорт!P21&gt;0,Паспорт!P21,X19)</f>
        <v>34.85</v>
      </c>
      <c r="Y20" s="87"/>
      <c r="Z20" s="103"/>
      <c r="AA20" s="103"/>
    </row>
    <row r="21" spans="2:27" ht="15">
      <c r="B21" s="111">
        <v>7</v>
      </c>
      <c r="C21" s="41">
        <v>3109.7</v>
      </c>
      <c r="D21" s="41">
        <v>1226.1</v>
      </c>
      <c r="E21" s="41">
        <v>15114.4</v>
      </c>
      <c r="F21" s="41">
        <v>3513.7</v>
      </c>
      <c r="G21" s="41">
        <v>3619.3691</v>
      </c>
      <c r="H21" s="41">
        <v>3990.7</v>
      </c>
      <c r="I21" s="41">
        <v>4012.3</v>
      </c>
      <c r="J21" s="41">
        <v>7693</v>
      </c>
      <c r="K21" s="41">
        <v>1507.5</v>
      </c>
      <c r="L21" s="41">
        <v>0</v>
      </c>
      <c r="M21" s="41">
        <v>1553.7</v>
      </c>
      <c r="N21" s="41">
        <v>0</v>
      </c>
      <c r="O21" s="41">
        <v>15220.4</v>
      </c>
      <c r="P21" s="41">
        <v>0</v>
      </c>
      <c r="Q21" s="41">
        <v>29039.5</v>
      </c>
      <c r="R21" s="41">
        <v>2850.6</v>
      </c>
      <c r="S21" s="41">
        <v>356.8889</v>
      </c>
      <c r="T21" s="41">
        <v>2689.1</v>
      </c>
      <c r="U21" s="41">
        <v>4725.7412</v>
      </c>
      <c r="V21" s="41">
        <v>1261</v>
      </c>
      <c r="W21" s="105">
        <f t="shared" si="0"/>
        <v>101483.69920000002</v>
      </c>
      <c r="X21" s="112">
        <f>IF(Паспорт!P22&gt;0,Паспорт!P22,X20)</f>
        <v>34.85</v>
      </c>
      <c r="Y21" s="87"/>
      <c r="Z21" s="103"/>
      <c r="AA21" s="103"/>
    </row>
    <row r="22" spans="2:27" ht="15">
      <c r="B22" s="111">
        <v>8</v>
      </c>
      <c r="C22" s="41">
        <v>3070.7</v>
      </c>
      <c r="D22" s="41">
        <v>1472.4</v>
      </c>
      <c r="E22" s="41">
        <v>12971.9</v>
      </c>
      <c r="F22" s="41">
        <v>3994.6</v>
      </c>
      <c r="G22" s="41">
        <v>3469.3149</v>
      </c>
      <c r="H22" s="41">
        <v>3549</v>
      </c>
      <c r="I22" s="41">
        <v>4573.5</v>
      </c>
      <c r="J22" s="41">
        <v>6488.1</v>
      </c>
      <c r="K22" s="41">
        <v>1575.4</v>
      </c>
      <c r="L22" s="41">
        <v>0</v>
      </c>
      <c r="M22" s="41">
        <v>1582</v>
      </c>
      <c r="N22" s="41">
        <v>0</v>
      </c>
      <c r="O22" s="41">
        <v>16276.1</v>
      </c>
      <c r="P22" s="41">
        <v>0</v>
      </c>
      <c r="Q22" s="41">
        <v>31145.5</v>
      </c>
      <c r="R22" s="41">
        <v>3079.5</v>
      </c>
      <c r="S22" s="41">
        <v>382.5039</v>
      </c>
      <c r="T22" s="41">
        <v>2664.3</v>
      </c>
      <c r="U22" s="41">
        <v>4563.5366</v>
      </c>
      <c r="V22" s="41">
        <v>1310.2</v>
      </c>
      <c r="W22" s="105">
        <f t="shared" si="0"/>
        <v>102168.55540000001</v>
      </c>
      <c r="X22" s="112">
        <f>IF(Паспорт!P23&gt;0,Паспорт!P23,X21)</f>
        <v>34.87</v>
      </c>
      <c r="Y22" s="87"/>
      <c r="Z22" s="103"/>
      <c r="AA22" s="103"/>
    </row>
    <row r="23" spans="2:26" ht="15">
      <c r="B23" s="111">
        <v>9</v>
      </c>
      <c r="C23" s="41">
        <v>3129.3</v>
      </c>
      <c r="D23" s="41">
        <v>1361.5</v>
      </c>
      <c r="E23" s="41">
        <v>11944.1</v>
      </c>
      <c r="F23" s="41">
        <v>3675.8</v>
      </c>
      <c r="G23" s="41">
        <v>3500.3257</v>
      </c>
      <c r="H23" s="41">
        <v>3911.2</v>
      </c>
      <c r="I23" s="41">
        <v>4420</v>
      </c>
      <c r="J23" s="41">
        <v>8042.7</v>
      </c>
      <c r="K23" s="41">
        <v>1563.8</v>
      </c>
      <c r="L23" s="41">
        <v>0</v>
      </c>
      <c r="M23" s="41">
        <v>1712.5</v>
      </c>
      <c r="N23" s="41">
        <v>0</v>
      </c>
      <c r="O23" s="41">
        <v>14068.2</v>
      </c>
      <c r="P23" s="41">
        <v>0</v>
      </c>
      <c r="Q23" s="41">
        <v>29701.9</v>
      </c>
      <c r="R23" s="41">
        <v>2940.8</v>
      </c>
      <c r="S23" s="41">
        <v>356.7496</v>
      </c>
      <c r="T23" s="41">
        <v>2710</v>
      </c>
      <c r="U23" s="41">
        <v>5219.2231</v>
      </c>
      <c r="V23" s="41">
        <v>1227</v>
      </c>
      <c r="W23" s="105">
        <f t="shared" si="0"/>
        <v>99485.09840000002</v>
      </c>
      <c r="X23" s="112">
        <f>IF(Паспорт!P24&gt;0,Паспорт!P24,X22)</f>
        <v>34.86</v>
      </c>
      <c r="Y23" s="87"/>
      <c r="Z23" s="97"/>
    </row>
    <row r="24" spans="2:26" ht="15">
      <c r="B24" s="111">
        <v>10</v>
      </c>
      <c r="C24" s="41">
        <v>3079.5</v>
      </c>
      <c r="D24" s="41">
        <v>1290.7</v>
      </c>
      <c r="E24" s="41">
        <v>10138</v>
      </c>
      <c r="F24" s="41">
        <v>3801.2</v>
      </c>
      <c r="G24" s="41">
        <v>3308.9189</v>
      </c>
      <c r="H24" s="41">
        <v>3806.7</v>
      </c>
      <c r="I24" s="41">
        <v>4724.8</v>
      </c>
      <c r="J24" s="41">
        <v>7848.1</v>
      </c>
      <c r="K24" s="41">
        <v>1526.5</v>
      </c>
      <c r="L24" s="41">
        <v>0</v>
      </c>
      <c r="M24" s="41">
        <v>1379</v>
      </c>
      <c r="N24" s="41">
        <v>0</v>
      </c>
      <c r="O24" s="41">
        <v>17932.9</v>
      </c>
      <c r="P24" s="41">
        <v>0</v>
      </c>
      <c r="Q24" s="41">
        <v>32085.2</v>
      </c>
      <c r="R24" s="41">
        <v>2874.4</v>
      </c>
      <c r="S24" s="41">
        <v>375.2764</v>
      </c>
      <c r="T24" s="41">
        <v>2672.7</v>
      </c>
      <c r="U24" s="41">
        <v>4850.2173</v>
      </c>
      <c r="V24" s="41">
        <v>1293.8</v>
      </c>
      <c r="W24" s="105">
        <f t="shared" si="0"/>
        <v>102987.91260000001</v>
      </c>
      <c r="X24" s="112">
        <f>IF(Паспорт!P25&gt;0,Паспорт!P25,X23)</f>
        <v>34.7987</v>
      </c>
      <c r="Y24" s="87"/>
      <c r="Z24" s="97"/>
    </row>
    <row r="25" spans="2:26" ht="15">
      <c r="B25" s="111">
        <v>11</v>
      </c>
      <c r="C25" s="41">
        <v>3054.4</v>
      </c>
      <c r="D25" s="41">
        <v>1307.7</v>
      </c>
      <c r="E25" s="41">
        <v>9817.4</v>
      </c>
      <c r="F25" s="41">
        <v>3823.1</v>
      </c>
      <c r="G25" s="41">
        <v>3544.9368</v>
      </c>
      <c r="H25" s="41">
        <v>4031.7</v>
      </c>
      <c r="I25" s="41">
        <v>4667.5952</v>
      </c>
      <c r="J25" s="41">
        <v>8186.2</v>
      </c>
      <c r="K25" s="41">
        <v>1542.4</v>
      </c>
      <c r="L25" s="41">
        <v>0</v>
      </c>
      <c r="M25" s="41">
        <v>2432.2</v>
      </c>
      <c r="N25" s="41">
        <v>0</v>
      </c>
      <c r="O25" s="41">
        <v>16936.2</v>
      </c>
      <c r="P25" s="41">
        <v>0</v>
      </c>
      <c r="Q25" s="41">
        <v>33001</v>
      </c>
      <c r="R25" s="41">
        <v>3106.7</v>
      </c>
      <c r="S25" s="41">
        <v>373.2057</v>
      </c>
      <c r="T25" s="41">
        <v>3156.3</v>
      </c>
      <c r="U25" s="41">
        <v>5173.1924</v>
      </c>
      <c r="V25" s="41">
        <v>1427.6</v>
      </c>
      <c r="W25" s="105">
        <f t="shared" si="0"/>
        <v>105581.8301</v>
      </c>
      <c r="X25" s="112">
        <f>IF(Паспорт!P26&gt;0,Паспорт!P26,X24)</f>
        <v>34.797</v>
      </c>
      <c r="Y25" s="87"/>
      <c r="Z25" s="97"/>
    </row>
    <row r="26" spans="2:26" ht="15">
      <c r="B26" s="111">
        <v>12</v>
      </c>
      <c r="C26" s="41">
        <v>3047.1</v>
      </c>
      <c r="D26" s="41">
        <v>1267.4</v>
      </c>
      <c r="E26" s="41">
        <v>11110</v>
      </c>
      <c r="F26" s="41">
        <v>3652.1</v>
      </c>
      <c r="G26" s="41">
        <v>3376.229</v>
      </c>
      <c r="H26" s="41">
        <v>3557.7</v>
      </c>
      <c r="I26" s="41">
        <v>5807.7485</v>
      </c>
      <c r="J26" s="41">
        <v>8177.3</v>
      </c>
      <c r="K26" s="41">
        <v>1531.8</v>
      </c>
      <c r="L26" s="41">
        <v>0</v>
      </c>
      <c r="M26" s="41">
        <v>1489.1</v>
      </c>
      <c r="N26" s="41">
        <v>0</v>
      </c>
      <c r="O26" s="41">
        <v>16762.4</v>
      </c>
      <c r="P26" s="41">
        <v>0</v>
      </c>
      <c r="Q26" s="41">
        <v>36706.6</v>
      </c>
      <c r="R26" s="41">
        <v>2895.6</v>
      </c>
      <c r="S26" s="41">
        <v>349.6208</v>
      </c>
      <c r="T26" s="41">
        <v>2758</v>
      </c>
      <c r="U26" s="41">
        <v>4925.7534</v>
      </c>
      <c r="V26" s="41">
        <v>1174.4</v>
      </c>
      <c r="W26" s="105">
        <f t="shared" si="0"/>
        <v>108588.85170000001</v>
      </c>
      <c r="X26" s="112">
        <f>IF(Паспорт!P27&gt;0,Паспорт!P27,X25)</f>
        <v>34.76</v>
      </c>
      <c r="Y26" s="87"/>
      <c r="Z26" s="97"/>
    </row>
    <row r="27" spans="2:26" ht="15">
      <c r="B27" s="111">
        <v>13</v>
      </c>
      <c r="C27" s="41">
        <v>4088.2</v>
      </c>
      <c r="D27" s="41">
        <v>2021.5</v>
      </c>
      <c r="E27" s="41">
        <v>13049.6</v>
      </c>
      <c r="F27" s="41">
        <v>4576.8</v>
      </c>
      <c r="G27" s="41">
        <v>3986.6765</v>
      </c>
      <c r="H27" s="41">
        <v>5756.9</v>
      </c>
      <c r="I27" s="41">
        <v>9332.7764</v>
      </c>
      <c r="J27" s="41">
        <v>6770.8</v>
      </c>
      <c r="K27" s="41">
        <v>1814</v>
      </c>
      <c r="L27" s="41">
        <v>0</v>
      </c>
      <c r="M27" s="41">
        <v>1880.8</v>
      </c>
      <c r="N27" s="41">
        <v>0</v>
      </c>
      <c r="O27" s="41">
        <v>16281</v>
      </c>
      <c r="P27" s="41">
        <v>0</v>
      </c>
      <c r="Q27" s="41">
        <v>33005.1</v>
      </c>
      <c r="R27" s="41">
        <v>3687.4</v>
      </c>
      <c r="S27" s="41">
        <v>429.0829</v>
      </c>
      <c r="T27" s="41">
        <v>3142</v>
      </c>
      <c r="U27" s="41">
        <v>5833.3569</v>
      </c>
      <c r="V27" s="41">
        <v>1689</v>
      </c>
      <c r="W27" s="105">
        <f t="shared" si="0"/>
        <v>117344.9927</v>
      </c>
      <c r="X27" s="112">
        <f>IF(Паспорт!P28&gt;0,Паспорт!P28,X26)</f>
        <v>34.76</v>
      </c>
      <c r="Y27" s="87"/>
      <c r="Z27" s="97"/>
    </row>
    <row r="28" spans="2:26" ht="15">
      <c r="B28" s="111">
        <v>14</v>
      </c>
      <c r="C28" s="41">
        <v>3333.8</v>
      </c>
      <c r="D28" s="41">
        <v>1379.3</v>
      </c>
      <c r="E28" s="41">
        <v>9390.2</v>
      </c>
      <c r="F28" s="41">
        <v>3971.4</v>
      </c>
      <c r="G28" s="41">
        <v>3907.9819</v>
      </c>
      <c r="H28" s="41">
        <v>4187.6</v>
      </c>
      <c r="I28" s="41">
        <v>9585.3232</v>
      </c>
      <c r="J28" s="41">
        <v>7226.6</v>
      </c>
      <c r="K28" s="41">
        <v>1606.3</v>
      </c>
      <c r="L28" s="41">
        <v>0</v>
      </c>
      <c r="M28" s="41">
        <v>1923.1</v>
      </c>
      <c r="N28" s="41">
        <v>0</v>
      </c>
      <c r="O28" s="41">
        <v>16912.7</v>
      </c>
      <c r="P28" s="41">
        <v>0</v>
      </c>
      <c r="Q28" s="41">
        <v>34962.1</v>
      </c>
      <c r="R28" s="41">
        <v>3249.6</v>
      </c>
      <c r="S28" s="41">
        <v>395.7705</v>
      </c>
      <c r="T28" s="41">
        <v>2919.8</v>
      </c>
      <c r="U28" s="41">
        <v>5997.5601</v>
      </c>
      <c r="V28" s="41">
        <v>1551.5</v>
      </c>
      <c r="W28" s="105">
        <f t="shared" si="0"/>
        <v>112500.63570000001</v>
      </c>
      <c r="X28" s="112">
        <f>IF(Паспорт!P29&gt;0,Паспорт!P29,X27)</f>
        <v>34.76</v>
      </c>
      <c r="Y28" s="87"/>
      <c r="Z28" s="97"/>
    </row>
    <row r="29" spans="2:26" ht="15">
      <c r="B29" s="111">
        <v>15</v>
      </c>
      <c r="C29" s="41">
        <v>3798.4</v>
      </c>
      <c r="D29" s="41">
        <v>1509.8</v>
      </c>
      <c r="E29" s="41">
        <v>8374</v>
      </c>
      <c r="F29" s="41">
        <v>4413.8</v>
      </c>
      <c r="G29" s="41">
        <v>3676.3203</v>
      </c>
      <c r="H29" s="41">
        <v>4394</v>
      </c>
      <c r="I29" s="41">
        <v>8043.5459</v>
      </c>
      <c r="J29" s="41">
        <v>6969.1</v>
      </c>
      <c r="K29" s="41">
        <v>1800.8</v>
      </c>
      <c r="L29" s="41">
        <v>0</v>
      </c>
      <c r="M29" s="41">
        <v>2085.6</v>
      </c>
      <c r="N29" s="41">
        <v>0</v>
      </c>
      <c r="O29" s="41">
        <v>15204.5</v>
      </c>
      <c r="P29" s="41">
        <v>0</v>
      </c>
      <c r="Q29" s="41">
        <v>37686.8</v>
      </c>
      <c r="R29" s="41">
        <v>3481.5</v>
      </c>
      <c r="S29" s="41">
        <v>399.7104</v>
      </c>
      <c r="T29" s="41">
        <v>3088.6</v>
      </c>
      <c r="U29" s="41">
        <v>5730.1328</v>
      </c>
      <c r="V29" s="41">
        <v>1358.2</v>
      </c>
      <c r="W29" s="105">
        <f t="shared" si="0"/>
        <v>112014.80940000001</v>
      </c>
      <c r="X29" s="112">
        <f>IF(Паспорт!P30&gt;0,Паспорт!P30,X28)</f>
        <v>34.7165</v>
      </c>
      <c r="Y29" s="87"/>
      <c r="Z29" s="97"/>
    </row>
    <row r="30" spans="2:26" ht="15">
      <c r="B30" s="113">
        <v>16</v>
      </c>
      <c r="C30" s="41">
        <v>3437.6</v>
      </c>
      <c r="D30" s="41">
        <v>1484.3</v>
      </c>
      <c r="E30" s="41">
        <v>7402.6</v>
      </c>
      <c r="F30" s="41">
        <v>4083.4</v>
      </c>
      <c r="G30" s="41">
        <v>3778.9023</v>
      </c>
      <c r="H30" s="41">
        <v>4378.9</v>
      </c>
      <c r="I30" s="41">
        <v>8306.8506</v>
      </c>
      <c r="J30" s="41">
        <v>6203.4</v>
      </c>
      <c r="K30" s="41">
        <v>1731.6</v>
      </c>
      <c r="L30" s="41">
        <v>0</v>
      </c>
      <c r="M30" s="41">
        <v>1866.2</v>
      </c>
      <c r="N30" s="41">
        <v>0</v>
      </c>
      <c r="O30" s="41">
        <v>17560.2</v>
      </c>
      <c r="P30" s="41">
        <v>0</v>
      </c>
      <c r="Q30" s="41">
        <v>36747.6</v>
      </c>
      <c r="R30" s="41">
        <v>3179.8</v>
      </c>
      <c r="S30" s="41">
        <v>384.6561</v>
      </c>
      <c r="T30" s="41">
        <v>2966.8</v>
      </c>
      <c r="U30" s="41">
        <v>5550.7832</v>
      </c>
      <c r="V30" s="41">
        <v>1458.5</v>
      </c>
      <c r="W30" s="105">
        <f t="shared" si="0"/>
        <v>110522.09220000001</v>
      </c>
      <c r="X30" s="112">
        <f>IF(Паспорт!P31&gt;0,Паспорт!P31,X29)</f>
        <v>34.7607</v>
      </c>
      <c r="Y30" s="87"/>
      <c r="Z30" s="97"/>
    </row>
    <row r="31" spans="2:26" ht="15">
      <c r="B31" s="113">
        <v>17</v>
      </c>
      <c r="C31" s="41">
        <v>3567</v>
      </c>
      <c r="D31" s="41">
        <v>1405.7</v>
      </c>
      <c r="E31" s="41">
        <v>8802.8</v>
      </c>
      <c r="F31" s="41">
        <v>4542.4</v>
      </c>
      <c r="G31" s="41">
        <v>3754.9548</v>
      </c>
      <c r="H31" s="41">
        <v>4179</v>
      </c>
      <c r="I31" s="41">
        <v>7191.7886</v>
      </c>
      <c r="J31" s="41">
        <v>8261.1</v>
      </c>
      <c r="K31" s="41">
        <v>1720.2</v>
      </c>
      <c r="L31" s="41">
        <v>0</v>
      </c>
      <c r="M31" s="41">
        <v>2196.7</v>
      </c>
      <c r="N31" s="41">
        <v>0</v>
      </c>
      <c r="O31" s="41">
        <v>30413.8</v>
      </c>
      <c r="P31" s="41">
        <v>0</v>
      </c>
      <c r="Q31" s="41">
        <v>38254.3</v>
      </c>
      <c r="R31" s="41">
        <v>3206.1</v>
      </c>
      <c r="S31" s="41">
        <v>377.7059</v>
      </c>
      <c r="T31" s="41">
        <v>2948.8</v>
      </c>
      <c r="U31" s="41">
        <v>5613.8003</v>
      </c>
      <c r="V31" s="41">
        <v>1487.3</v>
      </c>
      <c r="W31" s="105">
        <f t="shared" si="0"/>
        <v>127923.4496</v>
      </c>
      <c r="X31" s="112">
        <f>IF(Паспорт!P32&gt;0,Паспорт!P32,X30)</f>
        <v>34.74</v>
      </c>
      <c r="Y31" s="87"/>
      <c r="Z31" s="97"/>
    </row>
    <row r="32" spans="2:26" ht="15">
      <c r="B32" s="113">
        <v>18</v>
      </c>
      <c r="C32" s="41">
        <v>3310</v>
      </c>
      <c r="D32" s="41">
        <v>1418.2</v>
      </c>
      <c r="E32" s="41">
        <v>11440.3</v>
      </c>
      <c r="F32" s="41">
        <v>4116.3</v>
      </c>
      <c r="G32" s="41">
        <v>3677.3992</v>
      </c>
      <c r="H32" s="41">
        <v>3356.1</v>
      </c>
      <c r="I32" s="41">
        <v>6248.522</v>
      </c>
      <c r="J32" s="41">
        <v>8068.1</v>
      </c>
      <c r="K32" s="41">
        <v>1739.9</v>
      </c>
      <c r="L32" s="41">
        <v>0</v>
      </c>
      <c r="M32" s="41">
        <v>2061.3</v>
      </c>
      <c r="N32" s="41">
        <v>0</v>
      </c>
      <c r="O32" s="41">
        <v>22999.9</v>
      </c>
      <c r="P32" s="41">
        <v>0</v>
      </c>
      <c r="Q32" s="41">
        <v>37239.3</v>
      </c>
      <c r="R32" s="41">
        <v>3235.7</v>
      </c>
      <c r="S32" s="41">
        <v>389.7786</v>
      </c>
      <c r="T32" s="41">
        <v>2870.7</v>
      </c>
      <c r="U32" s="41">
        <v>5651.9604</v>
      </c>
      <c r="V32" s="41">
        <v>1517.9</v>
      </c>
      <c r="W32" s="105">
        <f t="shared" si="0"/>
        <v>119341.3602</v>
      </c>
      <c r="X32" s="112">
        <f>IF(Паспорт!P33&gt;0,Паспорт!P33,X31)</f>
        <v>34.7058</v>
      </c>
      <c r="Y32" s="87"/>
      <c r="Z32" s="97"/>
    </row>
    <row r="33" spans="2:26" ht="15">
      <c r="B33" s="113">
        <v>19</v>
      </c>
      <c r="C33" s="41">
        <v>3519.8</v>
      </c>
      <c r="D33" s="41">
        <v>1327.8</v>
      </c>
      <c r="E33" s="41">
        <v>17574.1</v>
      </c>
      <c r="F33" s="41">
        <v>3533</v>
      </c>
      <c r="G33" s="41">
        <v>3384.1914</v>
      </c>
      <c r="H33" s="41">
        <v>5002.9</v>
      </c>
      <c r="I33" s="41">
        <v>6549.811</v>
      </c>
      <c r="J33" s="41">
        <v>7713</v>
      </c>
      <c r="K33" s="41">
        <v>1488.1</v>
      </c>
      <c r="L33" s="41">
        <v>0</v>
      </c>
      <c r="M33" s="41">
        <v>1621.7</v>
      </c>
      <c r="N33" s="41">
        <v>0</v>
      </c>
      <c r="O33" s="41">
        <v>26404</v>
      </c>
      <c r="P33" s="41">
        <v>0</v>
      </c>
      <c r="Q33" s="41">
        <v>39673.7</v>
      </c>
      <c r="R33" s="41">
        <v>3068.7</v>
      </c>
      <c r="S33" s="41">
        <v>340.3001</v>
      </c>
      <c r="T33" s="41">
        <v>2622.5</v>
      </c>
      <c r="U33" s="41">
        <v>5050.917</v>
      </c>
      <c r="V33" s="41">
        <v>1423.1</v>
      </c>
      <c r="W33" s="105">
        <f t="shared" si="0"/>
        <v>130297.61949999999</v>
      </c>
      <c r="X33" s="112">
        <f>IF(Паспорт!P34&gt;0,Паспорт!P34,X32)</f>
        <v>34.6703</v>
      </c>
      <c r="Y33" s="87"/>
      <c r="Z33" s="97"/>
    </row>
    <row r="34" spans="2:26" ht="15">
      <c r="B34" s="113">
        <v>20</v>
      </c>
      <c r="C34" s="41">
        <v>3395.8</v>
      </c>
      <c r="D34" s="41">
        <v>1590.9</v>
      </c>
      <c r="E34" s="41">
        <v>20694.4</v>
      </c>
      <c r="F34" s="41">
        <v>4267</v>
      </c>
      <c r="G34" s="41">
        <v>3738.3462</v>
      </c>
      <c r="H34" s="41">
        <v>4504.6</v>
      </c>
      <c r="I34" s="41">
        <v>6588.6655</v>
      </c>
      <c r="J34" s="41">
        <v>7785.2</v>
      </c>
      <c r="K34" s="41">
        <v>1833.1</v>
      </c>
      <c r="L34" s="41">
        <v>0</v>
      </c>
      <c r="M34" s="41">
        <v>2158.5</v>
      </c>
      <c r="N34" s="41">
        <v>0</v>
      </c>
      <c r="O34" s="41">
        <v>23990.6</v>
      </c>
      <c r="P34" s="41">
        <v>0</v>
      </c>
      <c r="Q34" s="41">
        <v>35916.3</v>
      </c>
      <c r="R34" s="41">
        <v>3227</v>
      </c>
      <c r="S34" s="41">
        <v>388.7596</v>
      </c>
      <c r="T34" s="41">
        <v>3124.9</v>
      </c>
      <c r="U34" s="41">
        <v>5766.877</v>
      </c>
      <c r="V34" s="41">
        <v>1485.2</v>
      </c>
      <c r="W34" s="105">
        <f t="shared" si="0"/>
        <v>130456.14830000002</v>
      </c>
      <c r="X34" s="112">
        <f>IF(Паспорт!P35&gt;0,Паспорт!P35,X33)</f>
        <v>34.6703</v>
      </c>
      <c r="Y34" s="87"/>
      <c r="Z34" s="97"/>
    </row>
    <row r="35" spans="2:26" ht="15">
      <c r="B35" s="113">
        <v>21</v>
      </c>
      <c r="C35" s="41">
        <v>3489</v>
      </c>
      <c r="D35" s="41">
        <v>1435.9</v>
      </c>
      <c r="E35" s="41">
        <v>19879.8</v>
      </c>
      <c r="F35" s="41">
        <v>3554.9</v>
      </c>
      <c r="G35" s="41">
        <v>3704.0215</v>
      </c>
      <c r="H35" s="41">
        <v>3984.9</v>
      </c>
      <c r="I35" s="41">
        <v>6712.8994</v>
      </c>
      <c r="J35" s="41">
        <v>4589.6</v>
      </c>
      <c r="K35" s="41">
        <v>1635.3</v>
      </c>
      <c r="L35" s="41">
        <v>0</v>
      </c>
      <c r="M35" s="41">
        <v>1971.6</v>
      </c>
      <c r="N35" s="41">
        <v>0</v>
      </c>
      <c r="O35" s="41">
        <v>22484.9</v>
      </c>
      <c r="P35" s="41">
        <v>0</v>
      </c>
      <c r="Q35" s="41">
        <v>41795.1</v>
      </c>
      <c r="R35" s="41">
        <v>3134.8</v>
      </c>
      <c r="S35" s="41">
        <v>398.1251</v>
      </c>
      <c r="T35" s="41">
        <v>2914.9</v>
      </c>
      <c r="U35" s="41">
        <v>5609.4229</v>
      </c>
      <c r="V35" s="41">
        <v>1460.6</v>
      </c>
      <c r="W35" s="105">
        <f t="shared" si="0"/>
        <v>128755.76890000001</v>
      </c>
      <c r="X35" s="112">
        <f>IF(Паспорт!P36&gt;0,Паспорт!P36,X34)</f>
        <v>34.6703</v>
      </c>
      <c r="Y35" s="87"/>
      <c r="Z35" s="97"/>
    </row>
    <row r="36" spans="2:26" ht="15">
      <c r="B36" s="113">
        <v>22</v>
      </c>
      <c r="C36" s="41">
        <v>3328.8</v>
      </c>
      <c r="D36" s="41">
        <v>1349.7</v>
      </c>
      <c r="E36" s="41">
        <v>17855.7</v>
      </c>
      <c r="F36" s="41">
        <v>3796.2</v>
      </c>
      <c r="G36" s="41">
        <v>3288.3025</v>
      </c>
      <c r="H36" s="41">
        <v>3757.8</v>
      </c>
      <c r="I36" s="41">
        <v>5758.5654</v>
      </c>
      <c r="J36" s="41">
        <v>5294.7</v>
      </c>
      <c r="K36" s="41">
        <v>1605.3</v>
      </c>
      <c r="L36" s="41">
        <v>0</v>
      </c>
      <c r="M36" s="41">
        <v>1792.4</v>
      </c>
      <c r="N36" s="41">
        <v>0</v>
      </c>
      <c r="O36" s="41">
        <v>17550.9</v>
      </c>
      <c r="P36" s="41">
        <v>0</v>
      </c>
      <c r="Q36" s="41">
        <v>34543.9</v>
      </c>
      <c r="R36" s="41">
        <v>2995.1</v>
      </c>
      <c r="S36" s="41">
        <v>366.5398</v>
      </c>
      <c r="T36" s="41">
        <v>2703.5</v>
      </c>
      <c r="U36" s="41">
        <v>5194.0459</v>
      </c>
      <c r="V36" s="41">
        <v>1463.3</v>
      </c>
      <c r="W36" s="105">
        <f t="shared" si="0"/>
        <v>112644.75360000001</v>
      </c>
      <c r="X36" s="112">
        <f>IF(Паспорт!P37&gt;0,Паспорт!P37,X35)</f>
        <v>34.6408</v>
      </c>
      <c r="Y36" s="87"/>
      <c r="Z36" s="97"/>
    </row>
    <row r="37" spans="2:26" ht="15">
      <c r="B37" s="113">
        <v>23</v>
      </c>
      <c r="C37" s="41">
        <v>3221.5</v>
      </c>
      <c r="D37" s="41">
        <v>1319.6</v>
      </c>
      <c r="E37" s="41">
        <v>19884.8</v>
      </c>
      <c r="F37" s="41">
        <v>3632</v>
      </c>
      <c r="G37" s="41">
        <v>3203.7283</v>
      </c>
      <c r="H37" s="41">
        <v>3776.4</v>
      </c>
      <c r="I37" s="41">
        <v>5309.9014</v>
      </c>
      <c r="J37" s="41">
        <v>7568.3</v>
      </c>
      <c r="K37" s="41">
        <v>1545.5</v>
      </c>
      <c r="L37" s="41">
        <v>0</v>
      </c>
      <c r="M37" s="41">
        <v>1779.4</v>
      </c>
      <c r="N37" s="41">
        <v>0</v>
      </c>
      <c r="O37" s="41">
        <v>21004.8</v>
      </c>
      <c r="P37" s="41">
        <v>0</v>
      </c>
      <c r="Q37" s="41">
        <v>33487.9</v>
      </c>
      <c r="R37" s="41">
        <v>2783.3</v>
      </c>
      <c r="S37" s="41">
        <v>351.3994</v>
      </c>
      <c r="T37" s="41">
        <v>2813</v>
      </c>
      <c r="U37" s="41">
        <v>5018.2939</v>
      </c>
      <c r="V37" s="41">
        <v>1276.2</v>
      </c>
      <c r="W37" s="105">
        <f t="shared" si="0"/>
        <v>117976.023</v>
      </c>
      <c r="X37" s="112">
        <f>IF(Паспорт!P38&gt;0,Паспорт!P38,X36)</f>
        <v>34.645</v>
      </c>
      <c r="Y37" s="87"/>
      <c r="Z37" s="97"/>
    </row>
    <row r="38" spans="2:26" ht="15">
      <c r="B38" s="113">
        <v>24</v>
      </c>
      <c r="C38" s="41">
        <v>3275.3</v>
      </c>
      <c r="D38" s="41">
        <v>1470.5</v>
      </c>
      <c r="E38" s="41">
        <v>20569.3</v>
      </c>
      <c r="F38" s="41">
        <v>4196.1</v>
      </c>
      <c r="G38" s="41">
        <v>3478.7537</v>
      </c>
      <c r="H38" s="41">
        <v>3907.5</v>
      </c>
      <c r="I38" s="41">
        <v>7115.459</v>
      </c>
      <c r="J38" s="41">
        <v>7685.3</v>
      </c>
      <c r="K38" s="41">
        <v>1628.4</v>
      </c>
      <c r="L38" s="41">
        <v>0</v>
      </c>
      <c r="M38" s="41">
        <v>1465.6</v>
      </c>
      <c r="N38" s="41">
        <v>0</v>
      </c>
      <c r="O38" s="41">
        <v>21017.9</v>
      </c>
      <c r="P38" s="41">
        <v>0</v>
      </c>
      <c r="Q38" s="41">
        <v>38283.7</v>
      </c>
      <c r="R38" s="41">
        <v>3351.3</v>
      </c>
      <c r="S38" s="41">
        <v>382.5226</v>
      </c>
      <c r="T38" s="41">
        <v>2850.6</v>
      </c>
      <c r="U38" s="41">
        <v>5553.561</v>
      </c>
      <c r="V38" s="41">
        <v>1550.6</v>
      </c>
      <c r="W38" s="105">
        <f t="shared" si="0"/>
        <v>127782.39630000001</v>
      </c>
      <c r="X38" s="112">
        <f>IF(Паспорт!P39&gt;0,Паспорт!P39,X37)</f>
        <v>34.645</v>
      </c>
      <c r="Y38" s="87"/>
      <c r="Z38" s="97"/>
    </row>
    <row r="39" spans="2:26" ht="15">
      <c r="B39" s="113">
        <v>25</v>
      </c>
      <c r="C39" s="41">
        <v>4629.7</v>
      </c>
      <c r="D39" s="41">
        <v>1800.3</v>
      </c>
      <c r="E39" s="41">
        <v>20417.1</v>
      </c>
      <c r="F39" s="41">
        <v>4129.4</v>
      </c>
      <c r="G39" s="41">
        <v>3644.4207</v>
      </c>
      <c r="H39" s="41">
        <v>4052.6</v>
      </c>
      <c r="I39" s="41">
        <v>8976.5762</v>
      </c>
      <c r="J39" s="41">
        <v>8280.1</v>
      </c>
      <c r="K39" s="41">
        <v>1912.8</v>
      </c>
      <c r="L39" s="41">
        <v>0</v>
      </c>
      <c r="M39" s="41">
        <v>1785</v>
      </c>
      <c r="N39" s="41">
        <v>0</v>
      </c>
      <c r="O39" s="41">
        <v>21642.1</v>
      </c>
      <c r="P39" s="41">
        <v>0</v>
      </c>
      <c r="Q39" s="41">
        <v>33424.7</v>
      </c>
      <c r="R39" s="41">
        <v>3213.1</v>
      </c>
      <c r="S39" s="41">
        <v>388.6979</v>
      </c>
      <c r="T39" s="41">
        <v>2901.8</v>
      </c>
      <c r="U39" s="41">
        <v>5722.376</v>
      </c>
      <c r="V39" s="41">
        <v>1301.9</v>
      </c>
      <c r="W39" s="105">
        <f aca="true" t="shared" si="1" ref="W39:W44">SUM(C39:V39)</f>
        <v>128222.6708</v>
      </c>
      <c r="X39" s="112">
        <f>IF(Паспорт!P40&gt;0,Паспорт!P40,X38)</f>
        <v>34.66</v>
      </c>
      <c r="Y39" s="87"/>
      <c r="Z39" s="97"/>
    </row>
    <row r="40" spans="2:26" ht="15">
      <c r="B40" s="113">
        <v>26</v>
      </c>
      <c r="C40" s="41">
        <v>4987.4</v>
      </c>
      <c r="D40" s="41">
        <v>1588.3</v>
      </c>
      <c r="E40" s="41">
        <v>22355.8</v>
      </c>
      <c r="F40" s="41">
        <v>4259.2</v>
      </c>
      <c r="G40" s="41">
        <v>3846.571</v>
      </c>
      <c r="H40" s="41">
        <v>5119.1</v>
      </c>
      <c r="I40" s="41">
        <v>8457.4375</v>
      </c>
      <c r="J40" s="41">
        <v>8210.7</v>
      </c>
      <c r="K40" s="41">
        <v>1728.9</v>
      </c>
      <c r="L40" s="41">
        <v>0</v>
      </c>
      <c r="M40" s="41">
        <v>2465.2</v>
      </c>
      <c r="N40" s="41">
        <v>0</v>
      </c>
      <c r="O40" s="41">
        <v>23572.1</v>
      </c>
      <c r="P40" s="41">
        <v>0</v>
      </c>
      <c r="Q40" s="41">
        <v>37692</v>
      </c>
      <c r="R40" s="41">
        <v>3431.5</v>
      </c>
      <c r="S40" s="41">
        <v>391.1504</v>
      </c>
      <c r="T40" s="41">
        <v>3336.5</v>
      </c>
      <c r="U40" s="41">
        <v>5891.7983</v>
      </c>
      <c r="V40" s="41">
        <v>1608.8</v>
      </c>
      <c r="W40" s="105">
        <f t="shared" si="1"/>
        <v>138942.45719999998</v>
      </c>
      <c r="X40" s="112">
        <f>IF(Паспорт!P41&gt;0,Паспорт!P41,X39)</f>
        <v>34.6984</v>
      </c>
      <c r="Y40" s="87"/>
      <c r="Z40" s="97"/>
    </row>
    <row r="41" spans="2:26" ht="15">
      <c r="B41" s="113">
        <v>27</v>
      </c>
      <c r="C41" s="41">
        <v>5328</v>
      </c>
      <c r="D41" s="41">
        <v>1650.8</v>
      </c>
      <c r="E41" s="41">
        <v>24055</v>
      </c>
      <c r="F41" s="41">
        <v>4480.8</v>
      </c>
      <c r="G41" s="41">
        <v>3963.8733</v>
      </c>
      <c r="H41" s="41">
        <v>4618.8</v>
      </c>
      <c r="I41" s="41">
        <v>7564.998</v>
      </c>
      <c r="J41" s="41">
        <v>8502.2</v>
      </c>
      <c r="K41" s="41">
        <v>1897.2</v>
      </c>
      <c r="L41" s="41">
        <v>0</v>
      </c>
      <c r="M41" s="41">
        <v>1869</v>
      </c>
      <c r="N41" s="41">
        <v>0</v>
      </c>
      <c r="O41" s="41">
        <v>25609.5</v>
      </c>
      <c r="P41" s="41">
        <v>0</v>
      </c>
      <c r="Q41" s="41">
        <v>37788.6</v>
      </c>
      <c r="R41" s="41">
        <v>3425.4</v>
      </c>
      <c r="S41" s="41">
        <v>413.4859</v>
      </c>
      <c r="T41" s="41">
        <v>3328.6</v>
      </c>
      <c r="U41" s="41">
        <v>6400.1216</v>
      </c>
      <c r="V41" s="41">
        <v>1462.2</v>
      </c>
      <c r="W41" s="105">
        <f t="shared" si="1"/>
        <v>142358.57880000002</v>
      </c>
      <c r="X41" s="112">
        <f>IF(Паспорт!P42&gt;0,Паспорт!P42,X40)</f>
        <v>34.6984</v>
      </c>
      <c r="Y41" s="87"/>
      <c r="Z41" s="97"/>
    </row>
    <row r="42" spans="2:26" ht="15">
      <c r="B42" s="113">
        <v>28</v>
      </c>
      <c r="C42" s="41">
        <v>4964.2</v>
      </c>
      <c r="D42" s="41">
        <v>1472.2</v>
      </c>
      <c r="E42" s="41">
        <v>22916.4</v>
      </c>
      <c r="F42" s="41">
        <v>3572.2</v>
      </c>
      <c r="G42" s="41">
        <v>3886.0088</v>
      </c>
      <c r="H42" s="41">
        <v>4159.4</v>
      </c>
      <c r="I42" s="41">
        <v>6676.4805</v>
      </c>
      <c r="J42" s="41">
        <v>8351.9</v>
      </c>
      <c r="K42" s="41">
        <v>1561.5</v>
      </c>
      <c r="L42" s="41">
        <v>0</v>
      </c>
      <c r="M42" s="41">
        <v>1748.4</v>
      </c>
      <c r="N42" s="41">
        <v>0</v>
      </c>
      <c r="O42" s="41">
        <v>22605.3</v>
      </c>
      <c r="P42" s="41">
        <v>0</v>
      </c>
      <c r="Q42" s="41">
        <v>31134.8</v>
      </c>
      <c r="R42" s="41">
        <v>3060</v>
      </c>
      <c r="S42" s="41">
        <v>367.1643</v>
      </c>
      <c r="T42" s="41">
        <v>2860.7</v>
      </c>
      <c r="U42" s="41">
        <v>5381.7085</v>
      </c>
      <c r="V42" s="41">
        <v>1496</v>
      </c>
      <c r="W42" s="105">
        <f t="shared" si="1"/>
        <v>126214.3621</v>
      </c>
      <c r="X42" s="112">
        <f>IF(Паспорт!P43&gt;0,Паспорт!P43,X41)</f>
        <v>34.6984</v>
      </c>
      <c r="Y42" s="87"/>
      <c r="Z42" s="97"/>
    </row>
    <row r="43" spans="2:26" ht="15">
      <c r="B43" s="113">
        <v>29</v>
      </c>
      <c r="C43" s="41">
        <v>4730.7</v>
      </c>
      <c r="D43" s="41">
        <v>1362.8</v>
      </c>
      <c r="E43" s="41">
        <v>22866.1</v>
      </c>
      <c r="F43" s="41">
        <v>3647.4</v>
      </c>
      <c r="G43" s="41">
        <v>3524.1592</v>
      </c>
      <c r="H43" s="41">
        <v>4022</v>
      </c>
      <c r="I43" s="41">
        <v>5410.5278</v>
      </c>
      <c r="J43" s="41">
        <v>7947.6</v>
      </c>
      <c r="K43" s="41">
        <v>1586.1</v>
      </c>
      <c r="L43" s="41">
        <v>0</v>
      </c>
      <c r="M43" s="41">
        <v>1873</v>
      </c>
      <c r="N43" s="41">
        <v>0</v>
      </c>
      <c r="O43" s="41">
        <v>17627.4</v>
      </c>
      <c r="P43" s="41">
        <v>0</v>
      </c>
      <c r="Q43" s="41">
        <v>33360.9</v>
      </c>
      <c r="R43" s="41">
        <v>3330.5</v>
      </c>
      <c r="S43" s="41">
        <v>357.3059</v>
      </c>
      <c r="T43" s="41">
        <v>2868.2</v>
      </c>
      <c r="U43" s="41">
        <v>5200.8115</v>
      </c>
      <c r="V43" s="41">
        <v>1370.2</v>
      </c>
      <c r="W43" s="105">
        <f t="shared" si="1"/>
        <v>121085.7044</v>
      </c>
      <c r="X43" s="112">
        <f>IF(Паспорт!P44&gt;0,Паспорт!P44,X42)</f>
        <v>34.82</v>
      </c>
      <c r="Y43" s="87"/>
      <c r="Z43" s="97"/>
    </row>
    <row r="44" spans="2:26" ht="15">
      <c r="B44" s="113">
        <v>30</v>
      </c>
      <c r="C44" s="41">
        <v>4601.8</v>
      </c>
      <c r="D44" s="41">
        <v>1180.4</v>
      </c>
      <c r="E44" s="41">
        <v>19960.2</v>
      </c>
      <c r="F44" s="41">
        <v>3710.5</v>
      </c>
      <c r="G44" s="41">
        <v>3541.8113</v>
      </c>
      <c r="H44" s="41">
        <v>3680.4</v>
      </c>
      <c r="I44" s="41">
        <v>4975.2998</v>
      </c>
      <c r="J44" s="41">
        <v>7919.1</v>
      </c>
      <c r="K44" s="41">
        <v>1551.7</v>
      </c>
      <c r="L44" s="41">
        <v>0</v>
      </c>
      <c r="M44" s="41">
        <v>1831.2</v>
      </c>
      <c r="N44" s="41">
        <v>0</v>
      </c>
      <c r="O44" s="41">
        <v>21319.4</v>
      </c>
      <c r="P44" s="41">
        <v>0</v>
      </c>
      <c r="Q44" s="41">
        <v>39059.9</v>
      </c>
      <c r="R44" s="41">
        <v>2993.6</v>
      </c>
      <c r="S44" s="41">
        <v>364.9312</v>
      </c>
      <c r="T44" s="41">
        <v>2779.3</v>
      </c>
      <c r="U44" s="41">
        <v>5233.2109</v>
      </c>
      <c r="V44" s="41">
        <v>1398.9</v>
      </c>
      <c r="W44" s="105">
        <f t="shared" si="1"/>
        <v>126101.6532</v>
      </c>
      <c r="X44" s="112">
        <f>IF(Паспорт!P45&gt;0,Паспорт!P45,X43)</f>
        <v>34.76</v>
      </c>
      <c r="Y44" s="87"/>
      <c r="Z44" s="97"/>
    </row>
    <row r="45" spans="2:26" ht="15">
      <c r="B45" s="113">
        <v>31</v>
      </c>
      <c r="C45" s="41">
        <v>4685.2</v>
      </c>
      <c r="D45" s="41">
        <v>1533.7</v>
      </c>
      <c r="E45" s="41">
        <v>21019</v>
      </c>
      <c r="F45" s="41">
        <v>4327.5</v>
      </c>
      <c r="G45" s="41">
        <v>3971.938</v>
      </c>
      <c r="H45" s="41">
        <v>3818.4</v>
      </c>
      <c r="I45" s="41">
        <v>8696.7324</v>
      </c>
      <c r="J45" s="41">
        <v>4830.9</v>
      </c>
      <c r="K45" s="41">
        <v>1699.2</v>
      </c>
      <c r="L45" s="41">
        <v>0</v>
      </c>
      <c r="M45" s="41">
        <v>1858.7</v>
      </c>
      <c r="N45" s="41">
        <v>0</v>
      </c>
      <c r="O45" s="41">
        <v>22811</v>
      </c>
      <c r="P45" s="41">
        <v>0</v>
      </c>
      <c r="Q45" s="41">
        <v>34046.5</v>
      </c>
      <c r="R45" s="41">
        <v>3304.4</v>
      </c>
      <c r="S45" s="41">
        <v>403.5258</v>
      </c>
      <c r="T45" s="41">
        <v>2759.7</v>
      </c>
      <c r="U45" s="41">
        <v>5839.0366</v>
      </c>
      <c r="V45" s="41">
        <v>1328.4</v>
      </c>
      <c r="W45" s="105">
        <f t="shared" si="0"/>
        <v>126933.8328</v>
      </c>
      <c r="X45" s="112">
        <f>IF(Паспорт!P46&gt;0,Паспорт!P46,X44)</f>
        <v>34.76</v>
      </c>
      <c r="Y45" s="88"/>
      <c r="Z45" s="97"/>
    </row>
    <row r="46" spans="2:27" ht="38.25">
      <c r="B46" s="106" t="s">
        <v>43</v>
      </c>
      <c r="C46" s="107">
        <f aca="true" t="shared" si="2" ref="C46:W46">SUM(C15:C45)</f>
        <v>112330.7</v>
      </c>
      <c r="D46" s="107">
        <f t="shared" si="2"/>
        <v>44227.700000000004</v>
      </c>
      <c r="E46" s="107">
        <f t="shared" si="2"/>
        <v>509411.49999999994</v>
      </c>
      <c r="F46" s="107">
        <f t="shared" si="2"/>
        <v>122136.59999999999</v>
      </c>
      <c r="G46" s="107">
        <f t="shared" si="2"/>
        <v>111945.3165</v>
      </c>
      <c r="H46" s="107">
        <f t="shared" si="2"/>
        <v>128230.09999999998</v>
      </c>
      <c r="I46" s="107">
        <f t="shared" si="2"/>
        <v>187534.70430000004</v>
      </c>
      <c r="J46" s="107">
        <f t="shared" si="2"/>
        <v>226413.30000000005</v>
      </c>
      <c r="K46" s="107">
        <f t="shared" si="2"/>
        <v>50465.799999999996</v>
      </c>
      <c r="L46" s="107">
        <f t="shared" si="2"/>
        <v>0</v>
      </c>
      <c r="M46" s="107">
        <f t="shared" si="2"/>
        <v>56364.89999999999</v>
      </c>
      <c r="N46" s="107">
        <f t="shared" si="2"/>
        <v>0</v>
      </c>
      <c r="O46" s="107">
        <f t="shared" si="2"/>
        <v>598558.7000000001</v>
      </c>
      <c r="P46" s="107">
        <f t="shared" si="2"/>
        <v>0</v>
      </c>
      <c r="Q46" s="107">
        <f t="shared" si="2"/>
        <v>1081041</v>
      </c>
      <c r="R46" s="107">
        <f t="shared" si="2"/>
        <v>96551.90000000001</v>
      </c>
      <c r="S46" s="107">
        <f t="shared" si="2"/>
        <v>11650.481499999998</v>
      </c>
      <c r="T46" s="107">
        <f t="shared" si="2"/>
        <v>89228.20000000003</v>
      </c>
      <c r="U46" s="107">
        <f t="shared" si="2"/>
        <v>165697.63950000005</v>
      </c>
      <c r="V46" s="107">
        <f t="shared" si="2"/>
        <v>43007.6</v>
      </c>
      <c r="W46" s="108">
        <f t="shared" si="2"/>
        <v>3634796.1418000003</v>
      </c>
      <c r="X46" s="109">
        <f>SUMPRODUCT(X15:X45,W15:W45)/SUM(W15:W45)</f>
        <v>34.768012542851466</v>
      </c>
      <c r="Y46" s="89"/>
      <c r="Z46" s="162"/>
      <c r="AA46" s="162"/>
    </row>
    <row r="47" spans="2:27" ht="13.5">
      <c r="B47" s="11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6"/>
      <c r="X47" s="117"/>
      <c r="Y47" s="89"/>
      <c r="Z47" s="98"/>
      <c r="AA47" s="98"/>
    </row>
    <row r="48" spans="2:27" ht="13.5">
      <c r="B48" s="11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6"/>
      <c r="X48" s="117"/>
      <c r="Y48" s="89"/>
      <c r="Z48" s="98"/>
      <c r="AA48" s="98"/>
    </row>
    <row r="50" spans="2:25" ht="12">
      <c r="B50" s="99"/>
      <c r="C50" s="91" t="s">
        <v>95</v>
      </c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 t="s">
        <v>99</v>
      </c>
      <c r="V50" s="91"/>
      <c r="W50" s="91"/>
      <c r="X50" s="91"/>
      <c r="Y50" s="100"/>
    </row>
    <row r="51" spans="4:17" ht="12">
      <c r="D51" s="90" t="s">
        <v>40</v>
      </c>
      <c r="P51" s="101" t="s">
        <v>30</v>
      </c>
      <c r="Q51" s="101"/>
    </row>
    <row r="52" spans="16:17" ht="12">
      <c r="P52" s="101"/>
      <c r="Q52" s="101"/>
    </row>
    <row r="53" spans="3:25" ht="12">
      <c r="C53" s="91" t="s">
        <v>46</v>
      </c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 t="s">
        <v>2</v>
      </c>
      <c r="P53" s="91" t="s">
        <v>38</v>
      </c>
      <c r="Q53" s="91"/>
      <c r="R53" s="91"/>
      <c r="S53" s="91"/>
      <c r="T53" s="91"/>
      <c r="U53" s="91" t="s">
        <v>47</v>
      </c>
      <c r="V53" s="91"/>
      <c r="W53" s="91"/>
      <c r="X53" s="91"/>
      <c r="Y53" s="102"/>
    </row>
    <row r="54" spans="4:16" ht="12">
      <c r="D54" s="90" t="s">
        <v>41</v>
      </c>
      <c r="P54" s="90" t="s">
        <v>30</v>
      </c>
    </row>
  </sheetData>
  <sheetProtection/>
  <mergeCells count="30">
    <mergeCell ref="J12:J14"/>
    <mergeCell ref="K12:K14"/>
    <mergeCell ref="L12:L14"/>
    <mergeCell ref="M12:M14"/>
    <mergeCell ref="B9:X9"/>
    <mergeCell ref="B11:B14"/>
    <mergeCell ref="C11:V11"/>
    <mergeCell ref="W11:W14"/>
    <mergeCell ref="X11:X14"/>
    <mergeCell ref="C12:C14"/>
    <mergeCell ref="H12:H14"/>
    <mergeCell ref="I12:I14"/>
    <mergeCell ref="C5:X5"/>
    <mergeCell ref="B6:X6"/>
    <mergeCell ref="B7:X7"/>
    <mergeCell ref="B8:X8"/>
    <mergeCell ref="N12:N14"/>
    <mergeCell ref="O12:O14"/>
    <mergeCell ref="D12:D14"/>
    <mergeCell ref="E12:E14"/>
    <mergeCell ref="F12:F14"/>
    <mergeCell ref="G12:G14"/>
    <mergeCell ref="V12:V14"/>
    <mergeCell ref="Z46:AA46"/>
    <mergeCell ref="P12:P14"/>
    <mergeCell ref="Q12:Q14"/>
    <mergeCell ref="R12:R14"/>
    <mergeCell ref="S12:S14"/>
    <mergeCell ref="T12:T14"/>
    <mergeCell ref="U12:U14"/>
  </mergeCells>
  <printOptions/>
  <pageMargins left="0.25" right="0.25" top="0.75" bottom="0.75" header="0.3" footer="0.3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SheetLayoutView="100" workbookViewId="0" topLeftCell="A15">
      <selection activeCell="J30" sqref="J30"/>
    </sheetView>
  </sheetViews>
  <sheetFormatPr defaultColWidth="9.00390625" defaultRowHeight="12.75"/>
  <cols>
    <col min="1" max="1" width="6.625" style="0" customWidth="1"/>
    <col min="2" max="2" width="13.625" style="0" customWidth="1"/>
    <col min="3" max="3" width="11.00390625" style="0" customWidth="1"/>
    <col min="4" max="4" width="11.375" style="0" customWidth="1"/>
    <col min="5" max="5" width="11.125" style="0" customWidth="1"/>
    <col min="6" max="6" width="13.75390625" style="0" customWidth="1"/>
    <col min="7" max="7" width="14.25390625" style="0" customWidth="1"/>
    <col min="8" max="8" width="17.75390625" style="0" customWidth="1"/>
    <col min="9" max="9" width="9.125" style="6" customWidth="1"/>
  </cols>
  <sheetData>
    <row r="1" spans="2:7" ht="12.75">
      <c r="B1" s="43" t="s">
        <v>31</v>
      </c>
      <c r="C1" s="43"/>
      <c r="D1" s="43"/>
      <c r="E1" s="43"/>
      <c r="F1" s="86"/>
      <c r="G1" s="86"/>
    </row>
    <row r="2" spans="2:7" ht="12.75">
      <c r="B2" s="43" t="s">
        <v>32</v>
      </c>
      <c r="C2" s="43"/>
      <c r="D2" s="43"/>
      <c r="E2" s="43"/>
      <c r="F2" s="86"/>
      <c r="G2" s="86"/>
    </row>
    <row r="3" spans="2:8" ht="12.75">
      <c r="B3" s="44" t="s">
        <v>45</v>
      </c>
      <c r="C3" s="44"/>
      <c r="D3" s="44"/>
      <c r="E3" s="43"/>
      <c r="F3" s="3"/>
      <c r="G3" s="3"/>
      <c r="H3" s="3"/>
    </row>
    <row r="4" spans="2:8" ht="12.75">
      <c r="B4" s="43"/>
      <c r="C4" s="43"/>
      <c r="D4" s="43"/>
      <c r="E4" s="43"/>
      <c r="F4" s="3"/>
      <c r="G4" s="3"/>
      <c r="H4" s="3"/>
    </row>
    <row r="5" spans="2:8" ht="15">
      <c r="B5" s="142" t="s">
        <v>37</v>
      </c>
      <c r="C5" s="142"/>
      <c r="D5" s="142"/>
      <c r="E5" s="142"/>
      <c r="F5" s="142"/>
      <c r="G5" s="142"/>
      <c r="H5" s="142"/>
    </row>
    <row r="6" spans="2:8" ht="18" customHeight="1">
      <c r="B6" s="151" t="s">
        <v>83</v>
      </c>
      <c r="C6" s="151"/>
      <c r="D6" s="151"/>
      <c r="E6" s="151"/>
      <c r="F6" s="151"/>
      <c r="G6" s="151"/>
      <c r="H6" s="151"/>
    </row>
    <row r="7" spans="2:8" ht="18" customHeight="1">
      <c r="B7" s="151" t="s">
        <v>88</v>
      </c>
      <c r="C7" s="151"/>
      <c r="D7" s="151"/>
      <c r="E7" s="151"/>
      <c r="F7" s="151"/>
      <c r="G7" s="151"/>
      <c r="H7" s="151"/>
    </row>
    <row r="8" spans="2:8" ht="18" customHeight="1" hidden="1">
      <c r="B8" s="78"/>
      <c r="C8" s="78"/>
      <c r="D8" s="78"/>
      <c r="E8" s="78"/>
      <c r="F8" s="78"/>
      <c r="G8" s="78"/>
      <c r="H8" s="22"/>
    </row>
    <row r="9" spans="2:8" ht="18" customHeight="1">
      <c r="B9" s="152" t="s">
        <v>97</v>
      </c>
      <c r="C9" s="152"/>
      <c r="D9" s="152"/>
      <c r="E9" s="152"/>
      <c r="F9" s="152"/>
      <c r="G9" s="152"/>
      <c r="H9" s="152"/>
    </row>
    <row r="10" spans="2:8" ht="11.25" customHeight="1">
      <c r="B10" s="19"/>
      <c r="C10" s="20"/>
      <c r="D10" s="20"/>
      <c r="E10" s="20"/>
      <c r="F10" s="20"/>
      <c r="G10" s="20"/>
      <c r="H10" s="24"/>
    </row>
    <row r="11" spans="2:9" ht="30" customHeight="1">
      <c r="B11" s="131" t="s">
        <v>27</v>
      </c>
      <c r="C11" s="138" t="s">
        <v>42</v>
      </c>
      <c r="D11" s="139"/>
      <c r="E11" s="139"/>
      <c r="F11" s="153" t="s">
        <v>43</v>
      </c>
      <c r="G11" s="154" t="s">
        <v>44</v>
      </c>
      <c r="H11" s="25"/>
      <c r="I11"/>
    </row>
    <row r="12" spans="2:9" ht="48.75" customHeight="1">
      <c r="B12" s="132"/>
      <c r="C12" s="141" t="s">
        <v>84</v>
      </c>
      <c r="D12" s="130" t="s">
        <v>85</v>
      </c>
      <c r="E12" s="130" t="s">
        <v>86</v>
      </c>
      <c r="F12" s="153"/>
      <c r="G12" s="155"/>
      <c r="H12" s="25"/>
      <c r="I12"/>
    </row>
    <row r="13" spans="2:9" ht="15.75" customHeight="1">
      <c r="B13" s="132"/>
      <c r="C13" s="141"/>
      <c r="D13" s="130"/>
      <c r="E13" s="130"/>
      <c r="F13" s="153"/>
      <c r="G13" s="155"/>
      <c r="H13" s="25"/>
      <c r="I13"/>
    </row>
    <row r="14" spans="2:9" ht="30" customHeight="1">
      <c r="B14" s="149"/>
      <c r="C14" s="141"/>
      <c r="D14" s="130"/>
      <c r="E14" s="130"/>
      <c r="F14" s="153"/>
      <c r="G14" s="156"/>
      <c r="H14" s="25"/>
      <c r="I14"/>
    </row>
    <row r="15" spans="2:10" ht="15.75" customHeight="1">
      <c r="B15" s="17">
        <v>1</v>
      </c>
      <c r="C15" s="41">
        <v>1150.2</v>
      </c>
      <c r="D15" s="41">
        <v>2875.3</v>
      </c>
      <c r="E15" s="41">
        <v>0</v>
      </c>
      <c r="F15" s="72">
        <f aca="true" t="shared" si="0" ref="F15:F45">SUM(C15:E15)</f>
        <v>4025.5</v>
      </c>
      <c r="G15" s="73">
        <v>34.97</v>
      </c>
      <c r="H15" s="26"/>
      <c r="I15" s="122"/>
      <c r="J15" s="122"/>
    </row>
    <row r="16" spans="2:10" ht="15.75">
      <c r="B16" s="17">
        <v>2</v>
      </c>
      <c r="C16" s="41">
        <v>1366.5</v>
      </c>
      <c r="D16" s="41">
        <v>2786.7</v>
      </c>
      <c r="E16" s="41">
        <v>0</v>
      </c>
      <c r="F16" s="72">
        <f t="shared" si="0"/>
        <v>4153.2</v>
      </c>
      <c r="G16" s="73">
        <f>IF(Паспорт!P17&gt;0,Паспорт!P17,G15)</f>
        <v>34.96</v>
      </c>
      <c r="H16" s="26"/>
      <c r="I16" s="122"/>
      <c r="J16" s="122"/>
    </row>
    <row r="17" spans="2:10" ht="15.75">
      <c r="B17" s="17">
        <v>3</v>
      </c>
      <c r="C17" s="41">
        <v>1122.7</v>
      </c>
      <c r="D17" s="41">
        <v>3043.8</v>
      </c>
      <c r="E17" s="41">
        <v>0</v>
      </c>
      <c r="F17" s="72">
        <f t="shared" si="0"/>
        <v>4166.5</v>
      </c>
      <c r="G17" s="73">
        <f>IF(Паспорт!P18&gt;0,Паспорт!P18,G16)</f>
        <v>34.98</v>
      </c>
      <c r="H17" s="26"/>
      <c r="I17" s="122"/>
      <c r="J17" s="122"/>
    </row>
    <row r="18" spans="2:10" ht="15.75">
      <c r="B18" s="17">
        <v>4</v>
      </c>
      <c r="C18" s="41">
        <v>1329.4</v>
      </c>
      <c r="D18" s="41">
        <v>2968</v>
      </c>
      <c r="E18" s="41">
        <v>0</v>
      </c>
      <c r="F18" s="72">
        <f t="shared" si="0"/>
        <v>4297.4</v>
      </c>
      <c r="G18" s="73">
        <f>IF(Паспорт!P19&gt;0,Паспорт!P19,G17)</f>
        <v>34.97</v>
      </c>
      <c r="H18" s="26"/>
      <c r="I18" s="122"/>
      <c r="J18" s="122"/>
    </row>
    <row r="19" spans="2:10" ht="15.75">
      <c r="B19" s="17">
        <v>5</v>
      </c>
      <c r="C19" s="41">
        <v>1527</v>
      </c>
      <c r="D19" s="41">
        <v>2986.6</v>
      </c>
      <c r="E19" s="41">
        <v>0</v>
      </c>
      <c r="F19" s="72">
        <f t="shared" si="0"/>
        <v>4513.6</v>
      </c>
      <c r="G19" s="73">
        <f>IF(Паспорт!P20&gt;0,Паспорт!P20,G18)</f>
        <v>34.85</v>
      </c>
      <c r="H19" s="26"/>
      <c r="I19" s="122"/>
      <c r="J19" s="122"/>
    </row>
    <row r="20" spans="2:10" ht="15.75" customHeight="1">
      <c r="B20" s="17">
        <v>6</v>
      </c>
      <c r="C20" s="41">
        <v>1203</v>
      </c>
      <c r="D20" s="41">
        <v>3090.1</v>
      </c>
      <c r="E20" s="41">
        <v>0</v>
      </c>
      <c r="F20" s="72">
        <f t="shared" si="0"/>
        <v>4293.1</v>
      </c>
      <c r="G20" s="73">
        <f>IF(Паспорт!P21&gt;0,Паспорт!P21,G19)</f>
        <v>34.85</v>
      </c>
      <c r="H20" s="26"/>
      <c r="I20" s="122"/>
      <c r="J20" s="122"/>
    </row>
    <row r="21" spans="2:10" ht="15.75">
      <c r="B21" s="17">
        <v>7</v>
      </c>
      <c r="C21" s="41">
        <v>1400.9</v>
      </c>
      <c r="D21" s="41">
        <v>3056.7</v>
      </c>
      <c r="E21" s="41">
        <v>0</v>
      </c>
      <c r="F21" s="72">
        <f t="shared" si="0"/>
        <v>4457.6</v>
      </c>
      <c r="G21" s="73">
        <f>IF(Паспорт!P22&gt;0,Паспорт!P22,G20)</f>
        <v>34.85</v>
      </c>
      <c r="H21" s="26"/>
      <c r="I21" s="122"/>
      <c r="J21" s="122"/>
    </row>
    <row r="22" spans="2:10" ht="15.75">
      <c r="B22" s="17">
        <v>8</v>
      </c>
      <c r="C22" s="41">
        <v>1219.4</v>
      </c>
      <c r="D22" s="41">
        <v>3003.5</v>
      </c>
      <c r="E22" s="41">
        <v>0</v>
      </c>
      <c r="F22" s="72">
        <f t="shared" si="0"/>
        <v>4222.9</v>
      </c>
      <c r="G22" s="73">
        <f>IF(Паспорт!P23&gt;0,Паспорт!P23,G21)</f>
        <v>34.87</v>
      </c>
      <c r="H22" s="26"/>
      <c r="I22" s="122"/>
      <c r="J22" s="122"/>
    </row>
    <row r="23" spans="2:9" ht="15" customHeight="1">
      <c r="B23" s="17">
        <v>9</v>
      </c>
      <c r="C23" s="41">
        <v>1357.7</v>
      </c>
      <c r="D23" s="41">
        <v>3093.9</v>
      </c>
      <c r="E23" s="41">
        <v>0</v>
      </c>
      <c r="F23" s="72">
        <f t="shared" si="0"/>
        <v>4451.6</v>
      </c>
      <c r="G23" s="73">
        <f>IF(Паспорт!P24&gt;0,Паспорт!P24,G22)</f>
        <v>34.86</v>
      </c>
      <c r="H23" s="26"/>
      <c r="I23" s="31"/>
    </row>
    <row r="24" spans="2:9" ht="15.75">
      <c r="B24" s="17">
        <v>10</v>
      </c>
      <c r="C24" s="41">
        <v>1278.4</v>
      </c>
      <c r="D24" s="41">
        <v>2882.4</v>
      </c>
      <c r="E24" s="41">
        <v>0</v>
      </c>
      <c r="F24" s="72">
        <f t="shared" si="0"/>
        <v>4160.8</v>
      </c>
      <c r="G24" s="73">
        <f>IF(Паспорт!P25&gt;0,Паспорт!P25,G23)</f>
        <v>34.7987</v>
      </c>
      <c r="H24" s="26"/>
      <c r="I24" s="31"/>
    </row>
    <row r="25" spans="2:9" ht="15.75">
      <c r="B25" s="17">
        <v>11</v>
      </c>
      <c r="C25" s="41">
        <v>1321.3</v>
      </c>
      <c r="D25" s="41">
        <v>3121.9</v>
      </c>
      <c r="E25" s="41">
        <v>0</v>
      </c>
      <c r="F25" s="72">
        <f t="shared" si="0"/>
        <v>4443.2</v>
      </c>
      <c r="G25" s="73">
        <f>IF(Паспорт!P26&gt;0,Паспорт!P26,G24)</f>
        <v>34.797</v>
      </c>
      <c r="H25" s="26"/>
      <c r="I25" s="31"/>
    </row>
    <row r="26" spans="2:9" ht="15.75">
      <c r="B26" s="17">
        <v>12</v>
      </c>
      <c r="C26" s="41">
        <v>1346.6</v>
      </c>
      <c r="D26" s="41">
        <v>2902.9</v>
      </c>
      <c r="E26" s="41">
        <v>0</v>
      </c>
      <c r="F26" s="72">
        <f t="shared" si="0"/>
        <v>4249.5</v>
      </c>
      <c r="G26" s="73">
        <f>IF(Паспорт!P27&gt;0,Паспорт!P27,G25)</f>
        <v>34.76</v>
      </c>
      <c r="H26" s="26"/>
      <c r="I26" s="31"/>
    </row>
    <row r="27" spans="2:9" ht="15.75">
      <c r="B27" s="17">
        <v>13</v>
      </c>
      <c r="C27" s="41">
        <v>1492.4</v>
      </c>
      <c r="D27" s="41">
        <v>3844.6</v>
      </c>
      <c r="E27" s="41">
        <v>0</v>
      </c>
      <c r="F27" s="72">
        <f t="shared" si="0"/>
        <v>5337</v>
      </c>
      <c r="G27" s="73">
        <f>IF(Паспорт!P28&gt;0,Паспорт!P28,G26)</f>
        <v>34.76</v>
      </c>
      <c r="H27" s="26"/>
      <c r="I27" s="31"/>
    </row>
    <row r="28" spans="2:9" ht="15.75">
      <c r="B28" s="17">
        <v>14</v>
      </c>
      <c r="C28" s="41">
        <v>1506.1</v>
      </c>
      <c r="D28" s="41">
        <v>3421.6</v>
      </c>
      <c r="E28" s="41">
        <v>0</v>
      </c>
      <c r="F28" s="72">
        <f t="shared" si="0"/>
        <v>4927.7</v>
      </c>
      <c r="G28" s="73">
        <f>IF(Паспорт!P29&gt;0,Паспорт!P29,G27)</f>
        <v>34.76</v>
      </c>
      <c r="H28" s="26"/>
      <c r="I28" s="31"/>
    </row>
    <row r="29" spans="2:9" ht="15.75">
      <c r="B29" s="17">
        <v>15</v>
      </c>
      <c r="C29" s="41">
        <v>1541.9</v>
      </c>
      <c r="D29" s="41">
        <v>3598</v>
      </c>
      <c r="E29" s="41">
        <v>0</v>
      </c>
      <c r="F29" s="72">
        <f t="shared" si="0"/>
        <v>5139.9</v>
      </c>
      <c r="G29" s="73">
        <f>IF(Паспорт!P30&gt;0,Паспорт!P30,G28)</f>
        <v>34.7165</v>
      </c>
      <c r="H29" s="26"/>
      <c r="I29" s="31"/>
    </row>
    <row r="30" spans="2:9" ht="15.75">
      <c r="B30" s="18">
        <v>16</v>
      </c>
      <c r="C30" s="41">
        <v>1403.5</v>
      </c>
      <c r="D30" s="41">
        <v>3482.3</v>
      </c>
      <c r="E30" s="41">
        <v>0</v>
      </c>
      <c r="F30" s="72">
        <f t="shared" si="0"/>
        <v>4885.8</v>
      </c>
      <c r="G30" s="73">
        <f>IF(Паспорт!P31&gt;0,Паспорт!P31,G29)</f>
        <v>34.7607</v>
      </c>
      <c r="H30" s="26"/>
      <c r="I30" s="31"/>
    </row>
    <row r="31" spans="2:9" ht="15.75">
      <c r="B31" s="18">
        <v>17</v>
      </c>
      <c r="C31" s="41">
        <v>1511.4</v>
      </c>
      <c r="D31" s="41">
        <v>3257.6</v>
      </c>
      <c r="E31" s="41">
        <v>0</v>
      </c>
      <c r="F31" s="72">
        <f t="shared" si="0"/>
        <v>4769</v>
      </c>
      <c r="G31" s="73">
        <f>IF(Паспорт!P32&gt;0,Паспорт!P32,G30)</f>
        <v>34.74</v>
      </c>
      <c r="H31" s="26"/>
      <c r="I31" s="31"/>
    </row>
    <row r="32" spans="2:9" ht="15.75">
      <c r="B32" s="18">
        <v>18</v>
      </c>
      <c r="C32" s="41">
        <v>1288.6</v>
      </c>
      <c r="D32" s="41">
        <v>3227.7</v>
      </c>
      <c r="E32" s="41">
        <v>0</v>
      </c>
      <c r="F32" s="72">
        <f t="shared" si="0"/>
        <v>4516.299999999999</v>
      </c>
      <c r="G32" s="73">
        <f>IF(Паспорт!P33&gt;0,Паспорт!P33,G31)</f>
        <v>34.7058</v>
      </c>
      <c r="H32" s="26"/>
      <c r="I32" s="31"/>
    </row>
    <row r="33" spans="2:9" ht="15.75">
      <c r="B33" s="18">
        <v>19</v>
      </c>
      <c r="C33" s="41">
        <v>1464.2</v>
      </c>
      <c r="D33" s="41">
        <v>2611.4</v>
      </c>
      <c r="E33" s="41">
        <v>0</v>
      </c>
      <c r="F33" s="72">
        <f t="shared" si="0"/>
        <v>4075.6000000000004</v>
      </c>
      <c r="G33" s="73">
        <f>IF(Паспорт!P34&gt;0,Паспорт!P34,G32)</f>
        <v>34.6703</v>
      </c>
      <c r="H33" s="26"/>
      <c r="I33" s="31"/>
    </row>
    <row r="34" spans="2:9" ht="15.75">
      <c r="B34" s="18">
        <v>20</v>
      </c>
      <c r="C34" s="41">
        <v>1468.5</v>
      </c>
      <c r="D34" s="41">
        <v>3564.9</v>
      </c>
      <c r="E34" s="41">
        <v>0</v>
      </c>
      <c r="F34" s="72">
        <f t="shared" si="0"/>
        <v>5033.4</v>
      </c>
      <c r="G34" s="73">
        <f>IF(Паспорт!P35&gt;0,Паспорт!P35,G33)</f>
        <v>34.6703</v>
      </c>
      <c r="H34" s="26"/>
      <c r="I34" s="31"/>
    </row>
    <row r="35" spans="2:9" ht="15.75">
      <c r="B35" s="18">
        <v>21</v>
      </c>
      <c r="C35" s="41">
        <v>1404.1</v>
      </c>
      <c r="D35" s="41">
        <v>3324.2</v>
      </c>
      <c r="E35" s="41">
        <v>0</v>
      </c>
      <c r="F35" s="72">
        <f t="shared" si="0"/>
        <v>4728.299999999999</v>
      </c>
      <c r="G35" s="73">
        <f>IF(Паспорт!P36&gt;0,Паспорт!P36,G34)</f>
        <v>34.6703</v>
      </c>
      <c r="H35" s="26"/>
      <c r="I35" s="31"/>
    </row>
    <row r="36" spans="2:9" ht="15.75">
      <c r="B36" s="18">
        <v>22</v>
      </c>
      <c r="C36" s="41">
        <v>1318.2</v>
      </c>
      <c r="D36" s="41">
        <v>2732.7</v>
      </c>
      <c r="E36" s="41">
        <v>0</v>
      </c>
      <c r="F36" s="72">
        <f t="shared" si="0"/>
        <v>4050.8999999999996</v>
      </c>
      <c r="G36" s="73">
        <f>IF(Паспорт!P37&gt;0,Паспорт!P37,G35)</f>
        <v>34.6408</v>
      </c>
      <c r="H36" s="26"/>
      <c r="I36" s="31"/>
    </row>
    <row r="37" spans="2:9" ht="15.75">
      <c r="B37" s="18">
        <v>23</v>
      </c>
      <c r="C37" s="41">
        <v>1476.8</v>
      </c>
      <c r="D37" s="41">
        <v>3009</v>
      </c>
      <c r="E37" s="41">
        <v>0</v>
      </c>
      <c r="F37" s="72">
        <f t="shared" si="0"/>
        <v>4485.8</v>
      </c>
      <c r="G37" s="73">
        <f>IF(Паспорт!P38&gt;0,Паспорт!P38,G36)</f>
        <v>34.645</v>
      </c>
      <c r="H37" s="26"/>
      <c r="I37" s="31"/>
    </row>
    <row r="38" spans="2:9" ht="15.75">
      <c r="B38" s="18">
        <v>24</v>
      </c>
      <c r="C38" s="41">
        <v>1483.5</v>
      </c>
      <c r="D38" s="41">
        <v>3452.5</v>
      </c>
      <c r="E38" s="41">
        <v>0</v>
      </c>
      <c r="F38" s="72">
        <f t="shared" si="0"/>
        <v>4936</v>
      </c>
      <c r="G38" s="73">
        <f>IF(Паспорт!P39&gt;0,Паспорт!P39,G37)</f>
        <v>34.645</v>
      </c>
      <c r="H38" s="26"/>
      <c r="I38" s="31"/>
    </row>
    <row r="39" spans="2:9" ht="15.75">
      <c r="B39" s="18">
        <v>25</v>
      </c>
      <c r="C39" s="41">
        <v>1342.1</v>
      </c>
      <c r="D39" s="41">
        <v>3298.3</v>
      </c>
      <c r="E39" s="41">
        <v>0</v>
      </c>
      <c r="F39" s="72">
        <f t="shared" si="0"/>
        <v>4640.4</v>
      </c>
      <c r="G39" s="73">
        <f>IF(Паспорт!P40&gt;0,Паспорт!P40,G38)</f>
        <v>34.66</v>
      </c>
      <c r="H39" s="26"/>
      <c r="I39" s="31"/>
    </row>
    <row r="40" spans="2:9" ht="15.75">
      <c r="B40" s="18">
        <v>26</v>
      </c>
      <c r="C40" s="41">
        <v>1504</v>
      </c>
      <c r="D40" s="41">
        <v>3538.9</v>
      </c>
      <c r="E40" s="41">
        <v>0</v>
      </c>
      <c r="F40" s="72">
        <f t="shared" si="0"/>
        <v>5042.9</v>
      </c>
      <c r="G40" s="73">
        <f>IF(Паспорт!P41&gt;0,Паспорт!P41,G39)</f>
        <v>34.6984</v>
      </c>
      <c r="H40" s="26"/>
      <c r="I40" s="31"/>
    </row>
    <row r="41" spans="2:9" ht="15.75">
      <c r="B41" s="18">
        <v>27</v>
      </c>
      <c r="C41" s="41">
        <v>1654.8</v>
      </c>
      <c r="D41" s="41">
        <v>3257.5</v>
      </c>
      <c r="E41" s="41">
        <v>0</v>
      </c>
      <c r="F41" s="72">
        <f t="shared" si="0"/>
        <v>4912.3</v>
      </c>
      <c r="G41" s="73">
        <f>IF(Паспорт!P42&gt;0,Паспорт!P42,G40)</f>
        <v>34.6984</v>
      </c>
      <c r="H41" s="26"/>
      <c r="I41" s="31"/>
    </row>
    <row r="42" spans="2:9" ht="15.75">
      <c r="B42" s="18">
        <v>28</v>
      </c>
      <c r="C42" s="41">
        <v>1387.7</v>
      </c>
      <c r="D42" s="41">
        <v>3282.9</v>
      </c>
      <c r="E42" s="41">
        <v>0</v>
      </c>
      <c r="F42" s="72">
        <f t="shared" si="0"/>
        <v>4670.6</v>
      </c>
      <c r="G42" s="73">
        <f>IF(Паспорт!P43&gt;0,Паспорт!P43,G41)</f>
        <v>34.6984</v>
      </c>
      <c r="H42" s="26"/>
      <c r="I42" s="31"/>
    </row>
    <row r="43" spans="2:9" ht="12.75" customHeight="1">
      <c r="B43" s="18">
        <v>29</v>
      </c>
      <c r="C43" s="41">
        <v>1371.7</v>
      </c>
      <c r="D43" s="41">
        <v>4495.1</v>
      </c>
      <c r="E43" s="41">
        <v>0</v>
      </c>
      <c r="F43" s="72">
        <f t="shared" si="0"/>
        <v>5866.8</v>
      </c>
      <c r="G43" s="73">
        <f>IF(Паспорт!P44&gt;0,Паспорт!P44,G42)</f>
        <v>34.82</v>
      </c>
      <c r="H43" s="26"/>
      <c r="I43" s="31"/>
    </row>
    <row r="44" spans="2:9" ht="12.75" customHeight="1">
      <c r="B44" s="18">
        <v>30</v>
      </c>
      <c r="C44" s="41">
        <v>1215.5</v>
      </c>
      <c r="D44" s="41">
        <v>3072.2</v>
      </c>
      <c r="E44" s="41">
        <v>0</v>
      </c>
      <c r="F44" s="72">
        <f t="shared" si="0"/>
        <v>4287.7</v>
      </c>
      <c r="G44" s="73">
        <f>IF(Паспорт!P45&gt;0,Паспорт!P45,G43)</f>
        <v>34.76</v>
      </c>
      <c r="H44" s="26"/>
      <c r="I44" s="31"/>
    </row>
    <row r="45" spans="2:9" ht="12.75" customHeight="1">
      <c r="B45" s="18">
        <v>31</v>
      </c>
      <c r="C45" s="41">
        <v>1368.6</v>
      </c>
      <c r="D45" s="41">
        <v>4669.9</v>
      </c>
      <c r="E45" s="41">
        <v>0</v>
      </c>
      <c r="F45" s="72">
        <f t="shared" si="0"/>
        <v>6038.5</v>
      </c>
      <c r="G45" s="73">
        <f>IF(Паспорт!P46&gt;0,Паспорт!P46,G44)</f>
        <v>34.76</v>
      </c>
      <c r="H45" s="30"/>
      <c r="I45" s="31"/>
    </row>
    <row r="46" spans="2:10" ht="48.75" customHeight="1">
      <c r="B46" s="18" t="s">
        <v>43</v>
      </c>
      <c r="C46" s="77">
        <f>SUM(C15:C45)</f>
        <v>42826.7</v>
      </c>
      <c r="D46" s="77">
        <f>SUM(D15:D45)</f>
        <v>100953.09999999999</v>
      </c>
      <c r="E46" s="77">
        <f>SUM(E15:E45)</f>
        <v>0</v>
      </c>
      <c r="F46" s="74">
        <f>SUM(F15:F45)</f>
        <v>143779.8</v>
      </c>
      <c r="G46" s="75">
        <f>SUMPRODUCT(G15:G45,F15:F45)/SUM(F15:F45)</f>
        <v>34.7707322164866</v>
      </c>
      <c r="H46" s="29"/>
      <c r="I46" s="157"/>
      <c r="J46" s="157"/>
    </row>
    <row r="47" spans="2:10" ht="19.5" customHeight="1">
      <c r="B47" s="118"/>
      <c r="C47" s="119"/>
      <c r="D47" s="119"/>
      <c r="E47" s="119"/>
      <c r="F47" s="120"/>
      <c r="G47" s="121"/>
      <c r="H47" s="29"/>
      <c r="I47" s="42"/>
      <c r="J47" s="42"/>
    </row>
    <row r="48" spans="3:9" ht="12.75">
      <c r="C48" s="181"/>
      <c r="D48" s="181"/>
      <c r="E48" s="181"/>
      <c r="F48" s="181"/>
      <c r="G48" s="181"/>
      <c r="H48" s="28"/>
      <c r="I48"/>
    </row>
    <row r="49" spans="1:10" ht="15">
      <c r="A49" s="13" t="s">
        <v>95</v>
      </c>
      <c r="B49" s="13"/>
      <c r="C49" s="14"/>
      <c r="D49" s="14"/>
      <c r="E49" s="14"/>
      <c r="F49" s="81" t="s">
        <v>96</v>
      </c>
      <c r="G49" s="81"/>
      <c r="H49" s="80"/>
      <c r="I49" s="80"/>
      <c r="J49" s="85"/>
    </row>
    <row r="50" spans="1:10" ht="12.75">
      <c r="A50" s="1"/>
      <c r="B50" s="1" t="s">
        <v>40</v>
      </c>
      <c r="F50" s="82" t="s">
        <v>59</v>
      </c>
      <c r="G50" s="82"/>
      <c r="H50" s="83" t="s">
        <v>0</v>
      </c>
      <c r="I50" s="84" t="s">
        <v>17</v>
      </c>
      <c r="J50" s="2"/>
    </row>
    <row r="51" spans="1:10" ht="12.75">
      <c r="A51" s="1"/>
      <c r="B51" s="1"/>
      <c r="F51" s="82"/>
      <c r="G51" s="82"/>
      <c r="H51" s="83"/>
      <c r="I51" s="84"/>
      <c r="J51" s="2"/>
    </row>
    <row r="52" spans="1:10" ht="15">
      <c r="A52" s="13" t="s">
        <v>46</v>
      </c>
      <c r="B52" s="13"/>
      <c r="C52" s="14"/>
      <c r="D52" s="14"/>
      <c r="E52" s="14"/>
      <c r="F52" s="81" t="s">
        <v>47</v>
      </c>
      <c r="G52" s="14"/>
      <c r="H52" s="14"/>
      <c r="I52" s="14"/>
      <c r="J52" s="14"/>
    </row>
    <row r="53" spans="1:10" ht="18" customHeight="1">
      <c r="A53" s="1"/>
      <c r="B53" s="1" t="s">
        <v>41</v>
      </c>
      <c r="F53" s="82" t="s">
        <v>59</v>
      </c>
      <c r="H53" s="83" t="s">
        <v>0</v>
      </c>
      <c r="I53" s="84" t="s">
        <v>17</v>
      </c>
      <c r="J53" s="2"/>
    </row>
    <row r="54" spans="3:8" ht="12.75">
      <c r="C54" s="1"/>
      <c r="D54" s="1"/>
      <c r="H54" s="2"/>
    </row>
  </sheetData>
  <sheetProtection/>
  <mergeCells count="13">
    <mergeCell ref="D12:D14"/>
    <mergeCell ref="E12:E14"/>
    <mergeCell ref="I46:J46"/>
    <mergeCell ref="C48:G48"/>
    <mergeCell ref="B9:H9"/>
    <mergeCell ref="B5:H5"/>
    <mergeCell ref="B6:H6"/>
    <mergeCell ref="B7:H7"/>
    <mergeCell ref="B11:B14"/>
    <mergeCell ref="C11:E11"/>
    <mergeCell ref="F11:F14"/>
    <mergeCell ref="G11:G14"/>
    <mergeCell ref="C12:C14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Бакуменко Александр Иванович</cp:lastModifiedBy>
  <cp:lastPrinted>2016-09-07T11:56:08Z</cp:lastPrinted>
  <dcterms:created xsi:type="dcterms:W3CDTF">2010-01-29T08:37:16Z</dcterms:created>
  <dcterms:modified xsi:type="dcterms:W3CDTF">2016-09-08T06:02:31Z</dcterms:modified>
  <cp:category/>
  <cp:version/>
  <cp:contentType/>
  <cp:contentStatus/>
</cp:coreProperties>
</file>