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 город" sheetId="2" r:id="rId2"/>
    <sheet name="Додаток обл. " sheetId="3" r:id="rId3"/>
  </sheets>
  <definedNames>
    <definedName name="_Hlk21234135" localSheetId="1">'Додаток город'!$C$17</definedName>
    <definedName name="_Hlk21234135" localSheetId="0">'Паспорт'!$C$18</definedName>
    <definedName name="OLE_LINK2" localSheetId="1">'Додаток город'!#REF!</definedName>
    <definedName name="OLE_LINK2" localSheetId="0">'Паспорт'!$Y$13</definedName>
    <definedName name="OLE_LINK3" localSheetId="1">'Додаток город'!#REF!</definedName>
    <definedName name="OLE_LINK3" localSheetId="0">'Паспорт'!#REF!</definedName>
    <definedName name="OLE_LINK5" localSheetId="1">'Додаток город'!#REF!</definedName>
    <definedName name="OLE_LINK5" localSheetId="0">'Паспорт'!#REF!</definedName>
    <definedName name="_xlnm.Print_Area" localSheetId="1">'Додаток город'!$A$1:$G$54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<sst xmlns="http://schemas.openxmlformats.org/spreadsheetml/2006/main" count="106" uniqueCount="73">
  <si>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</si>
  <si>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</si>
  <si>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</si>
  <si>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</si>
  <si>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</si>
  <si>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</si>
  <si>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</si>
  <si>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</si>
  <si>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</si>
  <si>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</si>
  <si>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</si>
  <si>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</si>
  <si>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</si>
  <si>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</si>
  <si>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</si>
  <si>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</si>
  <si>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</si>
  <si>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</si>
  <si>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</si>
  <si>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</si>
  <si>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</si>
  <si>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</si>
  <si>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</si>
  <si>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</si>
  <si>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</si>
  <si>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</si>
  <si>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</si>
  <si>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</si>
  <si>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</si>
  <si>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</si>
  <si>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</si>
  <si>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</si>
  <si>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</si>
  <si>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</si>
  <si>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</si>
  <si>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</si>
  <si>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</si>
  <si>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</si>
  <si>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</si>
  <si>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</si>
  <si>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</si>
  <si>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</si>
  <si>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</si>
  <si>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 xml:space="preserve">Дніпропетровський ПМ Запорізького ЛВУМГ </t>
  </si>
  <si>
    <t>М.В.Коломоєць</t>
  </si>
  <si>
    <t>ГРС №9а м. Дніпропетровськ</t>
  </si>
  <si>
    <t xml:space="preserve">          переданого Запорізьким ЛВУМГ  та прийнятого ПАТ "Дніпрогаз" по ГРС №9а м. Дніпропетровськ, </t>
  </si>
  <si>
    <t xml:space="preserve"> з газопроводу   Перещепино-Дніпропетровськ  за період з   01.04.2016   по   30.04.2016 </t>
  </si>
  <si>
    <t>Дереновський О.Б.</t>
  </si>
  <si>
    <t xml:space="preserve">  прізвище</t>
  </si>
  <si>
    <t>Начальник служби ГВ та М</t>
  </si>
  <si>
    <t xml:space="preserve">Краснопільський п/м Запорізьке ЛВУМГ </t>
  </si>
  <si>
    <t>Свідоцтво про атестацію № ПЧ 07-0/1548-2015 дійсне до  10.06.2018р.</t>
  </si>
  <si>
    <t>Теплота згоряння ниижа,      (за поточну добу та середньозважене значення за місяць) МДж/м3</t>
  </si>
  <si>
    <t xml:space="preserve">          переданого Запорізьким ЛВУМГ  та прийнятого ПАТ "Дніпропетровськгаз" по ГРС №2 м. Новомосковськ, </t>
  </si>
  <si>
    <t>Теплота згоряння ниижа, (за поточну добу та середньозважене значення за місяць) МДж/м3</t>
  </si>
  <si>
    <t>ГРС №2 м. Новомосковськ</t>
  </si>
  <si>
    <t>ГРС с. Губініха</t>
  </si>
  <si>
    <t>ГРС с. Спаське</t>
  </si>
  <si>
    <t>ГРС с. Мар'янівка</t>
  </si>
  <si>
    <t>ГРС с. Гвардійський</t>
  </si>
  <si>
    <t>ГРС с. Голубівка (Видвиженець)</t>
  </si>
  <si>
    <t>ГРС с. Казначеєвка</t>
  </si>
  <si>
    <t>Інженер провідний дільниці служби ГВ та М</t>
  </si>
  <si>
    <t xml:space="preserve"> переданого Запорізьким ЛВУМГ  та прийнятого ПАТ "Дніпрогаз", ПАТ " Дніпропетровськгаз"  по ГРС №9а м. Дніпропетровськ, по ГРС №2 м. Новомосковськ, </t>
  </si>
  <si>
    <t>ГРС с. Губініха, ГРС с. Спаське, ГРС с. Мар'янівка, ГРС с. Гвардійський, ГРС с. Голубівка (Видвиженець), ГРС с. Казначеєвка</t>
  </si>
  <si>
    <t>Завідувач лабораторії</t>
  </si>
  <si>
    <t xml:space="preserve"> з газопроводу   Перещепино-Дніпропетровськ  за період з   01.08.2016   по   31.08.2016 </t>
  </si>
  <si>
    <t>відсутні</t>
  </si>
  <si>
    <r>
      <t xml:space="preserve">    з газопроводу   Перещепино-Дніпропетровськ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</si>
  <si>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t xml:space="preserve">Заступник начальника  Запорізького    ЛВУМГ  </t>
  </si>
  <si>
    <t>Чмир О.Г.</t>
  </si>
  <si>
    <r>
      <t xml:space="preserve">    з газопроводу   Перещепине-Дніпропетровськ  за період з  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01.08.2016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по</t>
    </r>
    <r>
      <rPr>
        <b/>
        <sz val="8"/>
        <rFont val="Arial"/>
        <family val="2"/>
      </rPr>
      <t xml:space="preserve">   </t>
    </r>
    <r>
      <rPr>
        <b/>
        <u val="single"/>
        <sz val="8"/>
        <rFont val="Arial"/>
        <family val="2"/>
      </rPr>
      <t xml:space="preserve">31.08.2016 </t>
    </r>
    <r>
      <rPr>
        <u val="single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</si>
</sst>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textRotation="90" wrapText="1"/>
    </xf>
    <xf numFmtId="2" fontId="27" fillId="0" borderId="0" xfId="0" applyNumberFormat="1" applyFont="1" applyBorder="1" applyAlignment="1">
      <alignment horizontal="center" wrapText="1"/>
    </xf>
    <xf numFmtId="2" fontId="19" fillId="0" borderId="0" xfId="0" applyNumberFormat="1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 vertical="center" wrapText="1"/>
    </xf>
    <xf numFmtId="186" fontId="8" fillId="0" borderId="0" xfId="0" applyNumberFormat="1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31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11" xfId="0" applyFont="1" applyBorder="1" applyAlignment="1">
      <alignment horizontal="left"/>
    </xf>
    <xf numFmtId="0" fontId="32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/>
    </xf>
    <xf numFmtId="187" fontId="32" fillId="0" borderId="10" xfId="0" applyNumberFormat="1" applyFont="1" applyBorder="1" applyAlignment="1">
      <alignment horizontal="center"/>
    </xf>
    <xf numFmtId="187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horizontal="center" wrapText="1"/>
    </xf>
    <xf numFmtId="1" fontId="32" fillId="0" borderId="10" xfId="0" applyNumberFormat="1" applyFont="1" applyBorder="1" applyAlignment="1">
      <alignment horizontal="center" wrapText="1"/>
    </xf>
    <xf numFmtId="185" fontId="32" fillId="0" borderId="10" xfId="0" applyNumberFormat="1" applyFont="1" applyBorder="1" applyAlignment="1">
      <alignment horizontal="center" wrapText="1"/>
    </xf>
    <xf numFmtId="187" fontId="32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2" fontId="39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186" fontId="2" fillId="0" borderId="10" xfId="0" applyNumberFormat="1" applyFont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/>
    </xf>
    <xf numFmtId="187" fontId="60" fillId="0" borderId="10" xfId="0" applyNumberFormat="1" applyFont="1" applyBorder="1" applyAlignment="1">
      <alignment horizontal="center"/>
    </xf>
    <xf numFmtId="187" fontId="60" fillId="0" borderId="10" xfId="0" applyNumberFormat="1" applyFont="1" applyBorder="1" applyAlignment="1">
      <alignment horizontal="center" wrapText="1"/>
    </xf>
    <xf numFmtId="2" fontId="60" fillId="0" borderId="10" xfId="0" applyNumberFormat="1" applyFont="1" applyBorder="1" applyAlignment="1">
      <alignment horizontal="center" wrapText="1"/>
    </xf>
    <xf numFmtId="1" fontId="60" fillId="0" borderId="10" xfId="0" applyNumberFormat="1" applyFont="1" applyBorder="1" applyAlignment="1">
      <alignment horizontal="center" wrapText="1"/>
    </xf>
    <xf numFmtId="185" fontId="60" fillId="0" borderId="10" xfId="0" applyNumberFormat="1" applyFont="1" applyBorder="1" applyAlignment="1">
      <alignment horizontal="center" wrapText="1"/>
    </xf>
    <xf numFmtId="187" fontId="6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" fillId="0" borderId="0" xfId="0" applyFont="1" applyAlignment="1">
      <alignment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Fill="1" applyBorder="1" applyAlignment="1">
      <alignment horizontal="center" vertical="center" textRotation="90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E1">
      <selection activeCell="W28" sqref="W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8.75390625" style="0" customWidth="1"/>
    <col min="26" max="26" width="6.375" style="0" customWidth="1"/>
    <col min="29" max="29" width="9.125" style="6" customWidth="1"/>
  </cols>
  <sheetData>
    <row r="1" spans="2:27" ht="12.75">
      <c r="B1" s="41" t="s">
        <v>31</v>
      </c>
      <c r="C1" s="41"/>
      <c r="D1" s="41"/>
      <c r="E1" s="41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1" t="s">
        <v>32</v>
      </c>
      <c r="C2" s="41"/>
      <c r="D2" s="41"/>
      <c r="E2" s="41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3" t="s">
        <v>51</v>
      </c>
      <c r="C3" s="43"/>
      <c r="D3" s="43"/>
      <c r="E3" s="41"/>
      <c r="F3" s="41"/>
      <c r="G3" s="41"/>
      <c r="H3" s="41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1" t="s">
        <v>33</v>
      </c>
      <c r="C4" s="41"/>
      <c r="D4" s="41"/>
      <c r="E4" s="41"/>
      <c r="F4" s="41"/>
      <c r="G4" s="41"/>
      <c r="H4" s="41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1" t="s">
        <v>52</v>
      </c>
      <c r="C5" s="41"/>
      <c r="D5" s="41"/>
      <c r="E5" s="41"/>
      <c r="F5" s="41"/>
      <c r="G5" s="41"/>
      <c r="H5" s="41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0"/>
      <c r="C6" s="143" t="s">
        <v>19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32"/>
    </row>
    <row r="7" spans="2:27" ht="18" customHeight="1">
      <c r="B7" s="146" t="s">
        <v>64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3"/>
      <c r="AA7" s="3"/>
    </row>
    <row r="8" spans="2:27" ht="18" customHeight="1">
      <c r="B8" s="146" t="s">
        <v>65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3"/>
      <c r="AA8" s="3"/>
    </row>
    <row r="9" spans="2:27" ht="18" customHeight="1" hidden="1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3"/>
      <c r="AA9" s="3"/>
    </row>
    <row r="10" spans="1:27" ht="14.25" customHeight="1">
      <c r="A10" t="s">
        <v>47</v>
      </c>
      <c r="B10" s="149" t="s">
        <v>67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39" t="s">
        <v>27</v>
      </c>
      <c r="C12" s="144" t="s">
        <v>18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51"/>
      <c r="O12" s="144" t="s">
        <v>7</v>
      </c>
      <c r="P12" s="145"/>
      <c r="Q12" s="145"/>
      <c r="R12" s="145"/>
      <c r="S12" s="145"/>
      <c r="T12" s="145"/>
      <c r="U12" s="133" t="s">
        <v>23</v>
      </c>
      <c r="V12" s="139" t="s">
        <v>24</v>
      </c>
      <c r="W12" s="139" t="s">
        <v>36</v>
      </c>
      <c r="X12" s="139" t="s">
        <v>26</v>
      </c>
      <c r="Y12" s="139" t="s">
        <v>25</v>
      </c>
      <c r="Z12" s="3"/>
      <c r="AB12" s="6"/>
      <c r="AC12"/>
    </row>
    <row r="13" spans="2:29" ht="48.75" customHeight="1">
      <c r="B13" s="140"/>
      <c r="C13" s="152" t="s">
        <v>3</v>
      </c>
      <c r="D13" s="142" t="s">
        <v>4</v>
      </c>
      <c r="E13" s="142" t="s">
        <v>5</v>
      </c>
      <c r="F13" s="142" t="s">
        <v>6</v>
      </c>
      <c r="G13" s="142" t="s">
        <v>9</v>
      </c>
      <c r="H13" s="142" t="s">
        <v>10</v>
      </c>
      <c r="I13" s="142" t="s">
        <v>11</v>
      </c>
      <c r="J13" s="142" t="s">
        <v>12</v>
      </c>
      <c r="K13" s="142" t="s">
        <v>13</v>
      </c>
      <c r="L13" s="142" t="s">
        <v>14</v>
      </c>
      <c r="M13" s="139" t="s">
        <v>15</v>
      </c>
      <c r="N13" s="139" t="s">
        <v>16</v>
      </c>
      <c r="O13" s="139" t="s">
        <v>8</v>
      </c>
      <c r="P13" s="139" t="s">
        <v>20</v>
      </c>
      <c r="Q13" s="139" t="s">
        <v>34</v>
      </c>
      <c r="R13" s="139" t="s">
        <v>21</v>
      </c>
      <c r="S13" s="139" t="s">
        <v>35</v>
      </c>
      <c r="T13" s="139" t="s">
        <v>22</v>
      </c>
      <c r="U13" s="134"/>
      <c r="V13" s="140"/>
      <c r="W13" s="140"/>
      <c r="X13" s="140"/>
      <c r="Y13" s="140"/>
      <c r="Z13" s="3"/>
      <c r="AB13" s="6"/>
      <c r="AC13"/>
    </row>
    <row r="14" spans="2:29" ht="15.75" customHeight="1">
      <c r="B14" s="140"/>
      <c r="C14" s="152"/>
      <c r="D14" s="142"/>
      <c r="E14" s="142"/>
      <c r="F14" s="142"/>
      <c r="G14" s="142"/>
      <c r="H14" s="142"/>
      <c r="I14" s="142"/>
      <c r="J14" s="142"/>
      <c r="K14" s="142"/>
      <c r="L14" s="142"/>
      <c r="M14" s="140"/>
      <c r="N14" s="140"/>
      <c r="O14" s="140"/>
      <c r="P14" s="140"/>
      <c r="Q14" s="140"/>
      <c r="R14" s="140"/>
      <c r="S14" s="140"/>
      <c r="T14" s="140"/>
      <c r="U14" s="134"/>
      <c r="V14" s="140"/>
      <c r="W14" s="140"/>
      <c r="X14" s="140"/>
      <c r="Y14" s="140"/>
      <c r="Z14" s="3"/>
      <c r="AB14" s="6"/>
      <c r="AC14"/>
    </row>
    <row r="15" spans="2:29" ht="30" customHeight="1">
      <c r="B15" s="148"/>
      <c r="C15" s="152"/>
      <c r="D15" s="142"/>
      <c r="E15" s="142"/>
      <c r="F15" s="142"/>
      <c r="G15" s="142"/>
      <c r="H15" s="142"/>
      <c r="I15" s="142"/>
      <c r="J15" s="142"/>
      <c r="K15" s="142"/>
      <c r="L15" s="142"/>
      <c r="M15" s="141"/>
      <c r="N15" s="141"/>
      <c r="O15" s="141"/>
      <c r="P15" s="141"/>
      <c r="Q15" s="141"/>
      <c r="R15" s="141"/>
      <c r="S15" s="141"/>
      <c r="T15" s="141"/>
      <c r="U15" s="135"/>
      <c r="V15" s="141"/>
      <c r="W15" s="141"/>
      <c r="X15" s="141"/>
      <c r="Y15" s="141"/>
      <c r="Z15" s="3"/>
      <c r="AB15" s="6"/>
      <c r="AC15"/>
    </row>
    <row r="16" spans="2:29" ht="12.75">
      <c r="B16" s="17">
        <v>1</v>
      </c>
      <c r="C16" s="125">
        <v>88.5019</v>
      </c>
      <c r="D16" s="126">
        <v>5.4912</v>
      </c>
      <c r="E16" s="126">
        <v>2.5291</v>
      </c>
      <c r="F16" s="126">
        <v>0.3102</v>
      </c>
      <c r="G16" s="126">
        <v>0.5933</v>
      </c>
      <c r="H16" s="126">
        <v>0.0063</v>
      </c>
      <c r="I16" s="126">
        <v>0.1596</v>
      </c>
      <c r="J16" s="126">
        <v>0.1648</v>
      </c>
      <c r="K16" s="126">
        <v>0.2594</v>
      </c>
      <c r="L16" s="126">
        <v>0.0067</v>
      </c>
      <c r="M16" s="126">
        <v>1.5159</v>
      </c>
      <c r="N16" s="126">
        <v>0.4615</v>
      </c>
      <c r="O16" s="126">
        <v>0.7744</v>
      </c>
      <c r="P16" s="127">
        <v>36.9</v>
      </c>
      <c r="Q16" s="128">
        <v>8813</v>
      </c>
      <c r="R16" s="127">
        <v>40.78</v>
      </c>
      <c r="S16" s="128">
        <v>9741</v>
      </c>
      <c r="T16" s="127">
        <v>50.86</v>
      </c>
      <c r="U16" s="129"/>
      <c r="V16" s="129"/>
      <c r="W16" s="126" t="s">
        <v>68</v>
      </c>
      <c r="X16" s="126"/>
      <c r="Y16" s="130"/>
      <c r="AA16" s="4">
        <f aca="true" t="shared" si="0" ref="AA16:AA46">SUM(C16:N16)</f>
        <v>99.9999</v>
      </c>
      <c r="AB16" s="32" t="str">
        <f>IF(AA16=100,"ОК"," ")</f>
        <v> </v>
      </c>
      <c r="AC16"/>
    </row>
    <row r="17" spans="2:29" ht="12.75">
      <c r="B17" s="17">
        <v>2</v>
      </c>
      <c r="C17" s="70"/>
      <c r="D17" s="7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2"/>
      <c r="Q17" s="93"/>
      <c r="R17" s="92"/>
      <c r="S17" s="93"/>
      <c r="T17" s="92"/>
      <c r="U17" s="94"/>
      <c r="V17" s="94"/>
      <c r="W17" s="91"/>
      <c r="X17" s="91"/>
      <c r="Y17" s="90"/>
      <c r="AA17" s="4">
        <f t="shared" si="0"/>
        <v>0</v>
      </c>
      <c r="AB17" s="32" t="str">
        <f>IF(AA17=100,"ОК"," ")</f>
        <v> </v>
      </c>
      <c r="AC17"/>
    </row>
    <row r="18" spans="2:29" ht="12.75">
      <c r="B18" s="17">
        <v>3</v>
      </c>
      <c r="C18" s="124">
        <v>88.2679</v>
      </c>
      <c r="D18" s="91">
        <v>5.5557</v>
      </c>
      <c r="E18" s="91">
        <v>2.6394</v>
      </c>
      <c r="F18" s="91">
        <v>0.3298</v>
      </c>
      <c r="G18" s="91">
        <v>0.6253</v>
      </c>
      <c r="H18" s="91">
        <v>0.0064</v>
      </c>
      <c r="I18" s="91">
        <v>0.1699</v>
      </c>
      <c r="J18" s="91">
        <v>0.1731</v>
      </c>
      <c r="K18" s="91">
        <v>0.2862</v>
      </c>
      <c r="L18" s="91">
        <v>0.0065</v>
      </c>
      <c r="M18" s="91">
        <v>1.4715</v>
      </c>
      <c r="N18" s="91">
        <v>0.4682</v>
      </c>
      <c r="O18" s="91">
        <v>0.7781</v>
      </c>
      <c r="P18" s="92">
        <v>37.08</v>
      </c>
      <c r="Q18" s="93">
        <v>8856</v>
      </c>
      <c r="R18" s="92">
        <v>40.98</v>
      </c>
      <c r="S18" s="93">
        <v>9788</v>
      </c>
      <c r="T18" s="92">
        <v>50.98</v>
      </c>
      <c r="U18" s="94">
        <v>24.4</v>
      </c>
      <c r="V18" s="94">
        <v>20.7</v>
      </c>
      <c r="W18" s="91"/>
      <c r="X18" s="90">
        <v>0.0006</v>
      </c>
      <c r="Y18" s="90">
        <v>0.0001</v>
      </c>
      <c r="AA18" s="4">
        <f t="shared" si="0"/>
        <v>99.9999</v>
      </c>
      <c r="AB18" s="32" t="str">
        <f>IF(AA18=100,"ОК"," ")</f>
        <v> </v>
      </c>
      <c r="AC18"/>
    </row>
    <row r="19" spans="2:29" ht="12.75">
      <c r="B19" s="17">
        <v>4</v>
      </c>
      <c r="C19" s="124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  <c r="Q19" s="93"/>
      <c r="R19" s="92"/>
      <c r="S19" s="93"/>
      <c r="T19" s="92"/>
      <c r="U19" s="94"/>
      <c r="V19" s="94"/>
      <c r="W19" s="91"/>
      <c r="X19" s="91"/>
      <c r="Y19" s="90"/>
      <c r="AA19" s="4">
        <f t="shared" si="0"/>
        <v>0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8"/>
      <c r="R20" s="77"/>
      <c r="S20" s="78"/>
      <c r="T20" s="77"/>
      <c r="U20" s="79"/>
      <c r="V20" s="79"/>
      <c r="W20" s="69"/>
      <c r="X20" s="79"/>
      <c r="Y20" s="79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8"/>
      <c r="R21" s="77"/>
      <c r="S21" s="78"/>
      <c r="T21" s="77"/>
      <c r="U21" s="79"/>
      <c r="V21" s="79"/>
      <c r="W21" s="69"/>
      <c r="X21" s="79"/>
      <c r="Y21" s="79"/>
      <c r="AA21" s="4">
        <f t="shared" si="0"/>
        <v>0</v>
      </c>
      <c r="AB21" s="32" t="str">
        <f t="shared" si="1"/>
        <v> </v>
      </c>
      <c r="AC21"/>
    </row>
    <row r="22" spans="2:29" ht="12.75">
      <c r="B22" s="17">
        <v>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8"/>
      <c r="R22" s="77"/>
      <c r="S22" s="78"/>
      <c r="T22" s="77"/>
      <c r="U22" s="79"/>
      <c r="V22" s="79"/>
      <c r="W22" s="69"/>
      <c r="X22" s="79"/>
      <c r="Y22" s="79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8</v>
      </c>
      <c r="C23" s="76">
        <v>88.4036</v>
      </c>
      <c r="D23" s="76">
        <v>5.572</v>
      </c>
      <c r="E23" s="76">
        <v>2.5468</v>
      </c>
      <c r="F23" s="76">
        <v>0.3114</v>
      </c>
      <c r="G23" s="76">
        <v>0.5942</v>
      </c>
      <c r="H23" s="76">
        <v>0.0061</v>
      </c>
      <c r="I23" s="76">
        <v>0.1641</v>
      </c>
      <c r="J23" s="76">
        <v>0.1695</v>
      </c>
      <c r="K23" s="76">
        <v>0.2829</v>
      </c>
      <c r="L23" s="76">
        <v>0.0066</v>
      </c>
      <c r="M23" s="76">
        <v>1.4397</v>
      </c>
      <c r="N23" s="76">
        <v>0.503</v>
      </c>
      <c r="O23" s="76">
        <v>0.7762</v>
      </c>
      <c r="P23" s="77">
        <v>36.98</v>
      </c>
      <c r="Q23" s="78">
        <v>8833</v>
      </c>
      <c r="R23" s="77">
        <v>40.87</v>
      </c>
      <c r="S23" s="78">
        <v>9763</v>
      </c>
      <c r="T23" s="77">
        <v>50.92</v>
      </c>
      <c r="U23" s="79"/>
      <c r="V23" s="79"/>
      <c r="W23" s="69"/>
      <c r="X23" s="79"/>
      <c r="Y23" s="79"/>
      <c r="AA23" s="4">
        <f t="shared" si="0"/>
        <v>99.99990000000003</v>
      </c>
      <c r="AB23" s="32" t="str">
        <f t="shared" si="1"/>
        <v> </v>
      </c>
      <c r="AC23"/>
    </row>
    <row r="24" spans="2:29" ht="15" customHeight="1">
      <c r="B24" s="17">
        <v>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80"/>
      <c r="R24" s="77"/>
      <c r="S24" s="78"/>
      <c r="T24" s="77"/>
      <c r="U24" s="79"/>
      <c r="V24" s="79"/>
      <c r="W24" s="81"/>
      <c r="X24" s="79"/>
      <c r="Y24" s="79"/>
      <c r="AA24" s="4">
        <f t="shared" si="0"/>
        <v>0</v>
      </c>
      <c r="AB24" s="32" t="str">
        <f t="shared" si="1"/>
        <v> </v>
      </c>
      <c r="AC24"/>
    </row>
    <row r="25" spans="2:29" ht="12.75">
      <c r="B25" s="17">
        <v>10</v>
      </c>
      <c r="C25" s="76">
        <v>88.4065</v>
      </c>
      <c r="D25" s="76">
        <v>5.5308</v>
      </c>
      <c r="E25" s="76">
        <v>2.5307</v>
      </c>
      <c r="F25" s="76">
        <v>0.3175</v>
      </c>
      <c r="G25" s="76">
        <v>0.5972</v>
      </c>
      <c r="H25" s="76">
        <v>0.0057</v>
      </c>
      <c r="I25" s="76">
        <v>0.165</v>
      </c>
      <c r="J25" s="76">
        <v>0.1676</v>
      </c>
      <c r="K25" s="76">
        <v>0.2901</v>
      </c>
      <c r="L25" s="76">
        <v>0.0068</v>
      </c>
      <c r="M25" s="76">
        <v>1.5123</v>
      </c>
      <c r="N25" s="76">
        <v>0.4697</v>
      </c>
      <c r="O25" s="76">
        <v>0.7761</v>
      </c>
      <c r="P25" s="77">
        <v>36.96</v>
      </c>
      <c r="Q25" s="78">
        <v>8828</v>
      </c>
      <c r="R25" s="77">
        <v>40.86</v>
      </c>
      <c r="S25" s="78">
        <v>9758</v>
      </c>
      <c r="T25" s="77">
        <v>50.9</v>
      </c>
      <c r="U25" s="79">
        <v>21.9</v>
      </c>
      <c r="V25" s="79">
        <v>19.4</v>
      </c>
      <c r="W25" s="82"/>
      <c r="X25" s="83"/>
      <c r="Y25" s="79"/>
      <c r="AA25" s="4">
        <f t="shared" si="0"/>
        <v>99.99989999999998</v>
      </c>
      <c r="AB25" s="32" t="str">
        <f t="shared" si="1"/>
        <v> </v>
      </c>
      <c r="AC25"/>
    </row>
    <row r="26" spans="2:29" ht="12.75">
      <c r="B26" s="17">
        <v>11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78"/>
      <c r="R26" s="77"/>
      <c r="S26" s="78"/>
      <c r="T26" s="77"/>
      <c r="U26" s="81"/>
      <c r="V26" s="81"/>
      <c r="W26" s="87"/>
      <c r="X26" s="79"/>
      <c r="Y26" s="79"/>
      <c r="AA26" s="4">
        <f t="shared" si="0"/>
        <v>0</v>
      </c>
      <c r="AB26" s="32" t="str">
        <f t="shared" si="1"/>
        <v> </v>
      </c>
      <c r="AC26"/>
    </row>
    <row r="27" spans="2:29" ht="12.75">
      <c r="B27" s="17">
        <v>12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7"/>
      <c r="Q27" s="78"/>
      <c r="R27" s="77"/>
      <c r="S27" s="78"/>
      <c r="T27" s="77"/>
      <c r="U27" s="79"/>
      <c r="V27" s="79"/>
      <c r="W27" s="69"/>
      <c r="X27" s="79"/>
      <c r="Y27" s="79"/>
      <c r="AA27" s="4">
        <f t="shared" si="0"/>
        <v>0</v>
      </c>
      <c r="AB27" s="32" t="str">
        <f t="shared" si="1"/>
        <v> </v>
      </c>
      <c r="AC27"/>
    </row>
    <row r="28" spans="2:29" ht="12.75">
      <c r="B28" s="17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78"/>
      <c r="R28" s="77"/>
      <c r="S28" s="78"/>
      <c r="T28" s="77"/>
      <c r="U28" s="79"/>
      <c r="V28" s="79"/>
      <c r="W28" s="81"/>
      <c r="X28" s="79"/>
      <c r="Y28" s="79"/>
      <c r="AA28" s="4">
        <f t="shared" si="0"/>
        <v>0</v>
      </c>
      <c r="AB28" s="32" t="str">
        <f t="shared" si="1"/>
        <v> </v>
      </c>
      <c r="AC28"/>
    </row>
    <row r="29" spans="2:29" ht="12.75">
      <c r="B29" s="17">
        <v>14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4"/>
      <c r="P29" s="85"/>
      <c r="Q29" s="81"/>
      <c r="R29" s="85"/>
      <c r="S29" s="81"/>
      <c r="T29" s="85"/>
      <c r="U29" s="81"/>
      <c r="V29" s="81"/>
      <c r="W29" s="81"/>
      <c r="X29" s="79"/>
      <c r="Y29" s="79"/>
      <c r="AA29" s="4">
        <f t="shared" si="0"/>
        <v>0</v>
      </c>
      <c r="AB29" s="32" t="str">
        <f t="shared" si="1"/>
        <v> </v>
      </c>
      <c r="AC29"/>
    </row>
    <row r="30" spans="2:29" ht="12.75">
      <c r="B30" s="17">
        <v>15</v>
      </c>
      <c r="C30" s="76">
        <v>88.0446</v>
      </c>
      <c r="D30" s="76">
        <v>5.6237</v>
      </c>
      <c r="E30" s="76">
        <v>2.7475</v>
      </c>
      <c r="F30" s="76">
        <v>0.3525</v>
      </c>
      <c r="G30" s="76">
        <v>0.6622</v>
      </c>
      <c r="H30" s="76">
        <v>0.0025</v>
      </c>
      <c r="I30" s="76">
        <v>0.1492</v>
      </c>
      <c r="J30" s="76">
        <v>0.1582</v>
      </c>
      <c r="K30" s="76">
        <v>0.2818</v>
      </c>
      <c r="L30" s="76">
        <v>0.0069</v>
      </c>
      <c r="M30" s="76">
        <v>1.4979</v>
      </c>
      <c r="N30" s="76">
        <v>0.4731</v>
      </c>
      <c r="O30" s="76">
        <v>0.78</v>
      </c>
      <c r="P30" s="77">
        <v>37.1413</v>
      </c>
      <c r="Q30" s="78">
        <v>8871</v>
      </c>
      <c r="R30" s="77">
        <v>41.0461</v>
      </c>
      <c r="S30" s="78">
        <v>9804</v>
      </c>
      <c r="T30" s="77">
        <v>51.0068</v>
      </c>
      <c r="U30" s="79">
        <v>21.3</v>
      </c>
      <c r="V30" s="79">
        <v>18.6</v>
      </c>
      <c r="W30" s="69"/>
      <c r="X30" s="79"/>
      <c r="Y30" s="76"/>
      <c r="AA30" s="4">
        <f t="shared" si="0"/>
        <v>100.0001</v>
      </c>
      <c r="AB30" s="32" t="str">
        <f t="shared" si="1"/>
        <v> </v>
      </c>
      <c r="AC30"/>
    </row>
    <row r="31" spans="2:29" ht="12.75">
      <c r="B31" s="18">
        <v>16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  <c r="Q31" s="78"/>
      <c r="R31" s="77"/>
      <c r="S31" s="78"/>
      <c r="T31" s="77"/>
      <c r="U31" s="79"/>
      <c r="V31" s="79"/>
      <c r="W31" s="86"/>
      <c r="X31" s="79"/>
      <c r="Y31" s="76"/>
      <c r="AA31" s="4">
        <f t="shared" si="0"/>
        <v>0</v>
      </c>
      <c r="AB31" s="32" t="str">
        <f t="shared" si="1"/>
        <v> </v>
      </c>
      <c r="AC31"/>
    </row>
    <row r="32" spans="2:29" ht="12.75">
      <c r="B32" s="18">
        <v>17</v>
      </c>
      <c r="C32" s="76">
        <v>87.8688</v>
      </c>
      <c r="D32" s="76">
        <v>5.7396</v>
      </c>
      <c r="E32" s="76">
        <v>2.7246</v>
      </c>
      <c r="F32" s="76">
        <v>0.368</v>
      </c>
      <c r="G32" s="76">
        <v>0.6756</v>
      </c>
      <c r="H32" s="76">
        <v>0.0026</v>
      </c>
      <c r="I32" s="76">
        <v>0.1503</v>
      </c>
      <c r="J32" s="76">
        <v>0.1649</v>
      </c>
      <c r="K32" s="76">
        <v>0.3012</v>
      </c>
      <c r="L32" s="76">
        <v>0.0067</v>
      </c>
      <c r="M32" s="76">
        <v>1.5472</v>
      </c>
      <c r="N32" s="76">
        <v>0.4507</v>
      </c>
      <c r="O32" s="76">
        <v>0.7816</v>
      </c>
      <c r="P32" s="77">
        <v>37.2064</v>
      </c>
      <c r="Q32" s="78">
        <v>8887</v>
      </c>
      <c r="R32" s="77">
        <v>41.1155</v>
      </c>
      <c r="S32" s="78">
        <v>9820</v>
      </c>
      <c r="T32" s="77">
        <v>51.0388</v>
      </c>
      <c r="U32" s="79"/>
      <c r="V32" s="79"/>
      <c r="W32" s="82"/>
      <c r="X32" s="79">
        <v>0.0005</v>
      </c>
      <c r="Y32" s="76">
        <v>0.0001</v>
      </c>
      <c r="AA32" s="4">
        <f t="shared" si="0"/>
        <v>100.00019999999998</v>
      </c>
      <c r="AB32" s="32" t="str">
        <f t="shared" si="1"/>
        <v> </v>
      </c>
      <c r="AC32"/>
    </row>
    <row r="33" spans="2:29" ht="12.75">
      <c r="B33" s="18">
        <v>18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78"/>
      <c r="R33" s="77"/>
      <c r="S33" s="78"/>
      <c r="T33" s="77"/>
      <c r="U33" s="79"/>
      <c r="V33" s="79"/>
      <c r="W33" s="86"/>
      <c r="X33" s="79"/>
      <c r="Y33" s="76"/>
      <c r="AA33" s="4">
        <f t="shared" si="0"/>
        <v>0</v>
      </c>
      <c r="AB33" s="32" t="str">
        <f t="shared" si="1"/>
        <v> </v>
      </c>
      <c r="AC33"/>
    </row>
    <row r="34" spans="2:29" ht="12.75">
      <c r="B34" s="18">
        <v>19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78"/>
      <c r="R34" s="77"/>
      <c r="S34" s="78"/>
      <c r="T34" s="77"/>
      <c r="U34" s="79"/>
      <c r="V34" s="79"/>
      <c r="W34" s="86"/>
      <c r="X34" s="79"/>
      <c r="Y34" s="76"/>
      <c r="AA34" s="4">
        <f t="shared" si="0"/>
        <v>0</v>
      </c>
      <c r="AB34" s="32" t="str">
        <f t="shared" si="1"/>
        <v> </v>
      </c>
      <c r="AC34"/>
    </row>
    <row r="35" spans="2:29" ht="12.75">
      <c r="B35" s="18">
        <v>20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78"/>
      <c r="R35" s="77"/>
      <c r="S35" s="78"/>
      <c r="T35" s="77"/>
      <c r="U35" s="79"/>
      <c r="V35" s="79"/>
      <c r="W35" s="69"/>
      <c r="X35" s="79"/>
      <c r="Y35" s="76"/>
      <c r="AA35" s="4">
        <f t="shared" si="0"/>
        <v>0</v>
      </c>
      <c r="AB35" s="32" t="str">
        <f t="shared" si="1"/>
        <v> </v>
      </c>
      <c r="AC35"/>
    </row>
    <row r="36" spans="2:29" ht="12.75">
      <c r="B36" s="18">
        <v>21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78"/>
      <c r="R36" s="77"/>
      <c r="S36" s="78"/>
      <c r="T36" s="77"/>
      <c r="U36" s="79"/>
      <c r="V36" s="79"/>
      <c r="W36" s="69"/>
      <c r="X36" s="79"/>
      <c r="Y36" s="76"/>
      <c r="AA36" s="4">
        <f t="shared" si="0"/>
        <v>0</v>
      </c>
      <c r="AB36" s="32" t="str">
        <f t="shared" si="1"/>
        <v> </v>
      </c>
      <c r="AC36"/>
    </row>
    <row r="37" spans="2:29" ht="12.75">
      <c r="B37" s="18">
        <v>22</v>
      </c>
      <c r="C37" s="76">
        <v>88.5158</v>
      </c>
      <c r="D37" s="76">
        <v>5.514</v>
      </c>
      <c r="E37" s="76">
        <v>2.5967</v>
      </c>
      <c r="F37" s="76">
        <v>0.3126</v>
      </c>
      <c r="G37" s="76">
        <v>0.5956</v>
      </c>
      <c r="H37" s="76">
        <v>0.0025</v>
      </c>
      <c r="I37" s="76">
        <v>0.1328</v>
      </c>
      <c r="J37" s="76">
        <v>0.1361</v>
      </c>
      <c r="K37" s="76">
        <v>0.2516</v>
      </c>
      <c r="L37" s="76">
        <v>0.0071</v>
      </c>
      <c r="M37" s="76">
        <v>1.4407</v>
      </c>
      <c r="N37" s="76">
        <v>0.4947</v>
      </c>
      <c r="O37" s="76">
        <v>0.7738</v>
      </c>
      <c r="P37" s="77">
        <v>36.8842</v>
      </c>
      <c r="Q37" s="78">
        <v>8810</v>
      </c>
      <c r="R37" s="77">
        <v>40.77</v>
      </c>
      <c r="S37" s="78">
        <v>9738</v>
      </c>
      <c r="T37" s="77">
        <v>50.8652</v>
      </c>
      <c r="U37" s="79"/>
      <c r="V37" s="79"/>
      <c r="W37" s="69" t="s">
        <v>68</v>
      </c>
      <c r="X37" s="79"/>
      <c r="Y37" s="76"/>
      <c r="AA37" s="4">
        <f t="shared" si="0"/>
        <v>100.00019999999999</v>
      </c>
      <c r="AB37" s="32" t="str">
        <f t="shared" si="1"/>
        <v> </v>
      </c>
      <c r="AC37"/>
    </row>
    <row r="38" spans="2:29" ht="12.75">
      <c r="B38" s="18">
        <v>23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78"/>
      <c r="R38" s="77"/>
      <c r="S38" s="78"/>
      <c r="T38" s="77"/>
      <c r="U38" s="79"/>
      <c r="V38" s="79"/>
      <c r="W38" s="69"/>
      <c r="X38" s="79"/>
      <c r="Y38" s="76"/>
      <c r="AA38" s="4">
        <f t="shared" si="0"/>
        <v>0</v>
      </c>
      <c r="AB38" s="32" t="str">
        <f t="shared" si="1"/>
        <v> </v>
      </c>
      <c r="AC38"/>
    </row>
    <row r="39" spans="2:29" ht="12.75">
      <c r="B39" s="18">
        <v>24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78"/>
      <c r="R39" s="77"/>
      <c r="S39" s="78"/>
      <c r="T39" s="77"/>
      <c r="U39" s="79"/>
      <c r="V39" s="79"/>
      <c r="W39" s="82"/>
      <c r="X39" s="83"/>
      <c r="Y39" s="79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76">
        <v>88.2294</v>
      </c>
      <c r="D40" s="76">
        <v>5.6091</v>
      </c>
      <c r="E40" s="76">
        <v>2.6619</v>
      </c>
      <c r="F40" s="76">
        <v>0.3249</v>
      </c>
      <c r="G40" s="76">
        <v>0.6181</v>
      </c>
      <c r="H40" s="76">
        <v>0.0026</v>
      </c>
      <c r="I40" s="76">
        <v>0.1449</v>
      </c>
      <c r="J40" s="76">
        <v>0.1459</v>
      </c>
      <c r="K40" s="76">
        <v>0.2563</v>
      </c>
      <c r="L40" s="76">
        <v>0.0072</v>
      </c>
      <c r="M40" s="76">
        <v>1.5228</v>
      </c>
      <c r="N40" s="76">
        <v>0.4769</v>
      </c>
      <c r="O40" s="76">
        <v>0.7766</v>
      </c>
      <c r="P40" s="77">
        <v>36.98</v>
      </c>
      <c r="Q40" s="78">
        <v>8832</v>
      </c>
      <c r="R40" s="77">
        <v>40.37</v>
      </c>
      <c r="S40" s="78">
        <v>9762</v>
      </c>
      <c r="T40" s="77">
        <v>50.8967</v>
      </c>
      <c r="U40" s="79">
        <v>23.9</v>
      </c>
      <c r="V40" s="79">
        <v>20.3</v>
      </c>
      <c r="W40" s="86"/>
      <c r="X40" s="79"/>
      <c r="Y40" s="79"/>
      <c r="AA40" s="4">
        <f t="shared" si="0"/>
        <v>100</v>
      </c>
      <c r="AB40" s="32" t="str">
        <f t="shared" si="1"/>
        <v>ОК</v>
      </c>
      <c r="AC40"/>
    </row>
    <row r="41" spans="2:29" ht="12.75">
      <c r="B41" s="18">
        <v>26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80"/>
      <c r="R41" s="77"/>
      <c r="S41" s="78"/>
      <c r="T41" s="77"/>
      <c r="U41" s="79"/>
      <c r="V41" s="79"/>
      <c r="W41" s="69"/>
      <c r="X41" s="79"/>
      <c r="Y41" s="76"/>
      <c r="AA41" s="4">
        <f t="shared" si="0"/>
        <v>0</v>
      </c>
      <c r="AB41" s="32" t="str">
        <f t="shared" si="1"/>
        <v> </v>
      </c>
      <c r="AC41"/>
    </row>
    <row r="42" spans="2:29" ht="12.75">
      <c r="B42" s="18">
        <v>27</v>
      </c>
      <c r="C42" s="75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2"/>
      <c r="S42" s="73"/>
      <c r="T42" s="72"/>
      <c r="U42" s="74"/>
      <c r="V42" s="74"/>
      <c r="W42" s="87"/>
      <c r="X42" s="71"/>
      <c r="Y42" s="75"/>
      <c r="AA42" s="4">
        <f t="shared" si="0"/>
        <v>0</v>
      </c>
      <c r="AB42" s="32" t="str">
        <f t="shared" si="1"/>
        <v> </v>
      </c>
      <c r="AC42"/>
    </row>
    <row r="43" spans="2:29" ht="12.75">
      <c r="B43" s="18">
        <v>28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8"/>
      <c r="R43" s="77"/>
      <c r="S43" s="78"/>
      <c r="T43" s="77"/>
      <c r="U43" s="94"/>
      <c r="V43" s="94"/>
      <c r="W43" s="71"/>
      <c r="X43" s="71"/>
      <c r="Y43" s="75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18">
        <v>29</v>
      </c>
      <c r="C44" s="90">
        <v>88.1238</v>
      </c>
      <c r="D44" s="91">
        <v>5.6393</v>
      </c>
      <c r="E44" s="91">
        <v>2.7238</v>
      </c>
      <c r="F44" s="91">
        <v>0.3303</v>
      </c>
      <c r="G44" s="91">
        <v>0.6198</v>
      </c>
      <c r="H44" s="91">
        <v>0.0024</v>
      </c>
      <c r="I44" s="91">
        <v>0.1486</v>
      </c>
      <c r="J44" s="91">
        <v>0.1473</v>
      </c>
      <c r="K44" s="91">
        <v>0.2704</v>
      </c>
      <c r="L44" s="91">
        <v>0.0073</v>
      </c>
      <c r="M44" s="91">
        <v>1.5245</v>
      </c>
      <c r="N44" s="91">
        <v>0.4623</v>
      </c>
      <c r="O44" s="91">
        <v>0.778</v>
      </c>
      <c r="P44" s="92">
        <v>37.0507</v>
      </c>
      <c r="Q44" s="93">
        <v>8849</v>
      </c>
      <c r="R44" s="92">
        <v>40.9489</v>
      </c>
      <c r="S44" s="93">
        <v>9780</v>
      </c>
      <c r="T44" s="92">
        <v>50.9488</v>
      </c>
      <c r="U44" s="94"/>
      <c r="V44" s="94"/>
      <c r="W44" s="91"/>
      <c r="X44" s="91"/>
      <c r="Y44" s="90"/>
      <c r="AA44" s="4">
        <f t="shared" si="0"/>
        <v>99.9998</v>
      </c>
      <c r="AB44" s="32" t="str">
        <f t="shared" si="1"/>
        <v> </v>
      </c>
      <c r="AC44"/>
    </row>
    <row r="45" spans="2:29" ht="12.75" customHeight="1">
      <c r="B45" s="18">
        <v>30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93"/>
      <c r="R45" s="92"/>
      <c r="S45" s="93"/>
      <c r="T45" s="77"/>
      <c r="U45" s="94"/>
      <c r="V45" s="94"/>
      <c r="W45" s="91"/>
      <c r="X45" s="91"/>
      <c r="Y45" s="90"/>
      <c r="AA45" s="4">
        <f t="shared" si="0"/>
        <v>0</v>
      </c>
      <c r="AB45" s="32" t="str">
        <f t="shared" si="1"/>
        <v> </v>
      </c>
      <c r="AC45"/>
    </row>
    <row r="46" spans="2:29" ht="12.75" customHeight="1">
      <c r="B46" s="18">
        <v>31</v>
      </c>
      <c r="C46" s="75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2"/>
      <c r="Q46" s="73"/>
      <c r="R46" s="72"/>
      <c r="S46" s="73"/>
      <c r="T46" s="72"/>
      <c r="U46" s="74"/>
      <c r="V46" s="74"/>
      <c r="W46" s="71"/>
      <c r="X46" s="71"/>
      <c r="Y46" s="75"/>
      <c r="AA46" s="4">
        <f t="shared" si="0"/>
        <v>0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68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4"/>
      <c r="AB48" s="5"/>
      <c r="AC48"/>
    </row>
    <row r="49" spans="3:4" ht="12.75">
      <c r="C49" s="1"/>
      <c r="D49" s="1"/>
    </row>
    <row r="50" spans="3:25" ht="15">
      <c r="C50" s="13" t="s">
        <v>38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48</v>
      </c>
      <c r="Q50" s="34"/>
      <c r="R50" s="34"/>
      <c r="S50" s="34"/>
      <c r="T50" s="64"/>
      <c r="U50" s="65"/>
      <c r="V50" s="65"/>
      <c r="W50" s="137">
        <v>42613</v>
      </c>
      <c r="X50" s="138"/>
      <c r="Y50" s="66"/>
    </row>
    <row r="51" spans="3:24" ht="12.75">
      <c r="C51" s="1"/>
      <c r="D51" s="1" t="s">
        <v>28</v>
      </c>
      <c r="O51" s="2"/>
      <c r="P51" s="67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66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65"/>
      <c r="V52" s="65"/>
      <c r="W52" s="137">
        <v>42613</v>
      </c>
      <c r="X52" s="138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4">
    <mergeCell ref="B9:Y9"/>
    <mergeCell ref="C12:N12"/>
    <mergeCell ref="R13:R15"/>
    <mergeCell ref="S13:S15"/>
    <mergeCell ref="O13:O15"/>
    <mergeCell ref="C13:C15"/>
    <mergeCell ref="B7:Y7"/>
    <mergeCell ref="B12:B15"/>
    <mergeCell ref="B8:Y8"/>
    <mergeCell ref="B10:Y10"/>
    <mergeCell ref="W12:W15"/>
    <mergeCell ref="X12:X15"/>
    <mergeCell ref="Q13:Q15"/>
    <mergeCell ref="I13:I15"/>
    <mergeCell ref="L13:L15"/>
    <mergeCell ref="H13:H15"/>
    <mergeCell ref="C6:AA6"/>
    <mergeCell ref="Y12:Y15"/>
    <mergeCell ref="U12:U15"/>
    <mergeCell ref="D13:D15"/>
    <mergeCell ref="G13:G15"/>
    <mergeCell ref="M13:M15"/>
    <mergeCell ref="T13:T15"/>
    <mergeCell ref="O12:T12"/>
    <mergeCell ref="P13:P15"/>
    <mergeCell ref="E13:E15"/>
    <mergeCell ref="C48:X48"/>
    <mergeCell ref="W52:X52"/>
    <mergeCell ref="W50:X50"/>
    <mergeCell ref="V12:V15"/>
    <mergeCell ref="N13:N15"/>
    <mergeCell ref="J13:J15"/>
    <mergeCell ref="F13:F15"/>
    <mergeCell ref="K13:K15"/>
  </mergeCells>
  <printOptions/>
  <pageMargins left="0.1968503937007874" right="0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SheetLayoutView="100" workbookViewId="0" topLeftCell="A11">
      <selection activeCell="C15" sqref="C15:C45"/>
    </sheetView>
  </sheetViews>
  <sheetFormatPr defaultColWidth="9.00390625" defaultRowHeight="12.75"/>
  <cols>
    <col min="1" max="1" width="6.25390625" style="0" customWidth="1"/>
    <col min="2" max="2" width="11.75390625" style="0" customWidth="1"/>
    <col min="3" max="3" width="18.25390625" style="0" customWidth="1"/>
    <col min="4" max="4" width="19.375" style="0" customWidth="1"/>
    <col min="5" max="5" width="20.125" style="0" customWidth="1"/>
    <col min="6" max="7" width="19.375" style="0" customWidth="1"/>
    <col min="8" max="8" width="19.375" style="6" customWidth="1"/>
    <col min="9" max="11" width="19.375" style="0" customWidth="1"/>
  </cols>
  <sheetData>
    <row r="1" spans="1:6" ht="12.75">
      <c r="A1" s="40"/>
      <c r="B1" s="41" t="s">
        <v>31</v>
      </c>
      <c r="C1" s="41"/>
      <c r="D1" s="42"/>
      <c r="E1" s="42"/>
      <c r="F1" s="42"/>
    </row>
    <row r="2" spans="1:6" ht="12.75">
      <c r="A2" s="42"/>
      <c r="B2" s="41" t="s">
        <v>32</v>
      </c>
      <c r="C2" s="41"/>
      <c r="D2" s="42"/>
      <c r="E2" s="42"/>
      <c r="F2" s="42"/>
    </row>
    <row r="3" spans="1:7" ht="12.75">
      <c r="A3" s="42"/>
      <c r="B3" s="43" t="s">
        <v>43</v>
      </c>
      <c r="C3" s="43"/>
      <c r="D3" s="3"/>
      <c r="E3" s="3"/>
      <c r="F3" s="3"/>
      <c r="G3" s="3"/>
    </row>
    <row r="4" spans="1:7" ht="12.75">
      <c r="A4" s="44"/>
      <c r="B4" s="41"/>
      <c r="C4" s="41"/>
      <c r="D4" s="3"/>
      <c r="E4" s="3"/>
      <c r="F4" s="3"/>
      <c r="G4" s="3"/>
    </row>
    <row r="5" spans="1:7" ht="15">
      <c r="A5" s="44"/>
      <c r="B5" s="44"/>
      <c r="C5" s="46" t="s">
        <v>37</v>
      </c>
      <c r="D5" s="46"/>
      <c r="E5" s="46"/>
      <c r="F5" s="46"/>
      <c r="G5" s="21"/>
    </row>
    <row r="6" spans="1:7" ht="18" customHeight="1">
      <c r="A6" s="42"/>
      <c r="B6" s="47" t="s">
        <v>46</v>
      </c>
      <c r="C6" s="48"/>
      <c r="D6" s="48"/>
      <c r="E6" s="48"/>
      <c r="F6" s="48"/>
      <c r="G6" s="23"/>
    </row>
    <row r="7" spans="1:7" ht="18" customHeight="1" hidden="1">
      <c r="A7" s="42"/>
      <c r="B7" s="146"/>
      <c r="C7" s="146"/>
      <c r="D7" s="146"/>
      <c r="E7" s="146"/>
      <c r="F7" s="22"/>
      <c r="G7" s="22"/>
    </row>
    <row r="8" spans="1:7" ht="18" customHeight="1" hidden="1">
      <c r="A8" s="42"/>
      <c r="B8" s="146"/>
      <c r="C8" s="146"/>
      <c r="D8" s="146"/>
      <c r="E8" s="146"/>
      <c r="F8" s="22"/>
      <c r="G8" s="22"/>
    </row>
    <row r="9" spans="1:7" ht="18" customHeight="1">
      <c r="A9" s="42"/>
      <c r="B9" s="49" t="s">
        <v>69</v>
      </c>
      <c r="C9" s="50"/>
      <c r="D9" s="50"/>
      <c r="E9" s="50"/>
      <c r="F9" s="50"/>
      <c r="G9" s="24"/>
    </row>
    <row r="10" spans="2:7" ht="13.5" customHeight="1">
      <c r="B10" s="19"/>
      <c r="C10" s="20"/>
      <c r="D10" s="20"/>
      <c r="E10" s="20"/>
      <c r="F10" s="24"/>
      <c r="G10" s="24"/>
    </row>
    <row r="11" spans="2:8" ht="36" customHeight="1">
      <c r="B11" s="139" t="s">
        <v>27</v>
      </c>
      <c r="C11" s="45" t="s">
        <v>41</v>
      </c>
      <c r="D11" s="156" t="s">
        <v>42</v>
      </c>
      <c r="E11" s="157" t="s">
        <v>53</v>
      </c>
      <c r="F11" s="51"/>
      <c r="G11" s="25"/>
      <c r="H11"/>
    </row>
    <row r="12" spans="2:8" ht="48.75" customHeight="1">
      <c r="B12" s="140"/>
      <c r="C12" s="152" t="s">
        <v>45</v>
      </c>
      <c r="D12" s="156"/>
      <c r="E12" s="158"/>
      <c r="F12" s="51"/>
      <c r="G12" s="25"/>
      <c r="H12"/>
    </row>
    <row r="13" spans="2:8" ht="15.75" customHeight="1">
      <c r="B13" s="140"/>
      <c r="C13" s="152"/>
      <c r="D13" s="156"/>
      <c r="E13" s="158"/>
      <c r="F13" s="51"/>
      <c r="G13" s="25"/>
      <c r="H13"/>
    </row>
    <row r="14" spans="2:8" ht="30" customHeight="1">
      <c r="B14" s="148"/>
      <c r="C14" s="152"/>
      <c r="D14" s="156"/>
      <c r="E14" s="159"/>
      <c r="F14" s="51"/>
      <c r="G14" s="25"/>
      <c r="H14"/>
    </row>
    <row r="15" spans="2:9" ht="15.75" customHeight="1">
      <c r="B15" s="17">
        <v>1</v>
      </c>
      <c r="C15" s="131">
        <v>498011.4</v>
      </c>
      <c r="D15" s="57">
        <f aca="true" t="shared" si="0" ref="D15:D45">SUM(C15:C15)</f>
        <v>498011.4</v>
      </c>
      <c r="E15" s="59">
        <v>36.9</v>
      </c>
      <c r="F15" s="52"/>
      <c r="G15" s="26"/>
      <c r="H15" s="155"/>
      <c r="I15" s="155"/>
    </row>
    <row r="16" spans="2:9" ht="15.75">
      <c r="B16" s="17">
        <v>2</v>
      </c>
      <c r="C16" s="131">
        <v>526749.4</v>
      </c>
      <c r="D16" s="57">
        <f t="shared" si="0"/>
        <v>526749.4</v>
      </c>
      <c r="E16" s="59">
        <f>IF(Паспорт!P17&gt;0,Паспорт!P17,E15)</f>
        <v>36.9</v>
      </c>
      <c r="F16" s="53"/>
      <c r="G16" s="26"/>
      <c r="H16" s="155"/>
      <c r="I16" s="155"/>
    </row>
    <row r="17" spans="2:9" ht="15.75">
      <c r="B17" s="17">
        <v>3</v>
      </c>
      <c r="C17" s="131">
        <v>545477.1</v>
      </c>
      <c r="D17" s="57">
        <f t="shared" si="0"/>
        <v>545477.1</v>
      </c>
      <c r="E17" s="59">
        <f>IF(Паспорт!P18&gt;0,Паспорт!P18,E16)</f>
        <v>37.08</v>
      </c>
      <c r="F17" s="53"/>
      <c r="G17" s="26"/>
      <c r="H17" s="155"/>
      <c r="I17" s="155"/>
    </row>
    <row r="18" spans="2:9" ht="15.75">
      <c r="B18" s="17">
        <v>4</v>
      </c>
      <c r="C18" s="131">
        <v>558831.5</v>
      </c>
      <c r="D18" s="57">
        <f t="shared" si="0"/>
        <v>558831.5</v>
      </c>
      <c r="E18" s="59">
        <f>IF(Паспорт!P19&gt;0,Паспорт!P19,E17)</f>
        <v>37.08</v>
      </c>
      <c r="F18" s="53"/>
      <c r="G18" s="26"/>
      <c r="H18" s="155"/>
      <c r="I18" s="155"/>
    </row>
    <row r="19" spans="2:9" ht="15.75">
      <c r="B19" s="17">
        <v>5</v>
      </c>
      <c r="C19" s="131">
        <v>537619.9</v>
      </c>
      <c r="D19" s="57">
        <f t="shared" si="0"/>
        <v>537619.9</v>
      </c>
      <c r="E19" s="59">
        <f>IF(Паспорт!P20&gt;0,Паспорт!P20,E18)</f>
        <v>37.08</v>
      </c>
      <c r="F19" s="53"/>
      <c r="G19" s="26"/>
      <c r="H19" s="155"/>
      <c r="I19" s="155"/>
    </row>
    <row r="20" spans="2:9" ht="15.75" customHeight="1">
      <c r="B20" s="17">
        <v>6</v>
      </c>
      <c r="C20" s="131">
        <v>434697.7</v>
      </c>
      <c r="D20" s="57">
        <f t="shared" si="0"/>
        <v>434697.7</v>
      </c>
      <c r="E20" s="59">
        <f>IF(Паспорт!P21&gt;0,Паспорт!P21,E19)</f>
        <v>37.08</v>
      </c>
      <c r="F20" s="53"/>
      <c r="G20" s="26"/>
      <c r="H20" s="155"/>
      <c r="I20" s="155"/>
    </row>
    <row r="21" spans="2:9" ht="15.75">
      <c r="B21" s="17">
        <v>7</v>
      </c>
      <c r="C21" s="131">
        <v>438758.9</v>
      </c>
      <c r="D21" s="57">
        <f t="shared" si="0"/>
        <v>438758.9</v>
      </c>
      <c r="E21" s="59">
        <f>IF(Паспорт!P22&gt;0,Паспорт!P22,E20)</f>
        <v>37.08</v>
      </c>
      <c r="F21" s="53"/>
      <c r="G21" s="26"/>
      <c r="H21" s="155"/>
      <c r="I21" s="155"/>
    </row>
    <row r="22" spans="2:9" ht="15.75">
      <c r="B22" s="17">
        <v>8</v>
      </c>
      <c r="C22" s="131">
        <v>322299.5</v>
      </c>
      <c r="D22" s="57">
        <f t="shared" si="0"/>
        <v>322299.5</v>
      </c>
      <c r="E22" s="59">
        <f>IF(Паспорт!P23&gt;0,Паспорт!P23,E21)</f>
        <v>36.98</v>
      </c>
      <c r="F22" s="53"/>
      <c r="G22" s="26"/>
      <c r="H22" s="155"/>
      <c r="I22" s="155"/>
    </row>
    <row r="23" spans="2:8" ht="15" customHeight="1">
      <c r="B23" s="17">
        <v>9</v>
      </c>
      <c r="C23" s="131">
        <v>444916.1</v>
      </c>
      <c r="D23" s="57">
        <f t="shared" si="0"/>
        <v>444916.1</v>
      </c>
      <c r="E23" s="59">
        <f>IF(Паспорт!P24&gt;0,Паспорт!P24,E22)</f>
        <v>36.98</v>
      </c>
      <c r="F23" s="53"/>
      <c r="G23" s="26"/>
      <c r="H23" s="31"/>
    </row>
    <row r="24" spans="2:8" ht="15.75">
      <c r="B24" s="17">
        <v>10</v>
      </c>
      <c r="C24" s="131">
        <v>623486.1</v>
      </c>
      <c r="D24" s="57">
        <f t="shared" si="0"/>
        <v>623486.1</v>
      </c>
      <c r="E24" s="59">
        <f>IF(Паспорт!P25&gt;0,Паспорт!P25,E23)</f>
        <v>36.96</v>
      </c>
      <c r="F24" s="53"/>
      <c r="G24" s="26"/>
      <c r="H24" s="31"/>
    </row>
    <row r="25" spans="2:8" ht="15.75">
      <c r="B25" s="17">
        <v>11</v>
      </c>
      <c r="C25" s="131">
        <v>642857.1</v>
      </c>
      <c r="D25" s="57">
        <f t="shared" si="0"/>
        <v>642857.1</v>
      </c>
      <c r="E25" s="59">
        <f>IF(Паспорт!P26&gt;0,Паспорт!P26,E24)</f>
        <v>36.96</v>
      </c>
      <c r="F25" s="53"/>
      <c r="G25" s="26"/>
      <c r="H25" s="31"/>
    </row>
    <row r="26" spans="2:8" ht="15.75">
      <c r="B26" s="17">
        <v>12</v>
      </c>
      <c r="C26" s="131">
        <v>655288.9</v>
      </c>
      <c r="D26" s="57">
        <f t="shared" si="0"/>
        <v>655288.9</v>
      </c>
      <c r="E26" s="59">
        <f>IF(Паспорт!P27&gt;0,Паспорт!P27,E25)</f>
        <v>36.96</v>
      </c>
      <c r="F26" s="53"/>
      <c r="G26" s="26"/>
      <c r="H26" s="31"/>
    </row>
    <row r="27" spans="2:8" ht="15.75">
      <c r="B27" s="17">
        <v>13</v>
      </c>
      <c r="C27" s="131">
        <v>632750.1</v>
      </c>
      <c r="D27" s="57">
        <f t="shared" si="0"/>
        <v>632750.1</v>
      </c>
      <c r="E27" s="59">
        <f>IF(Паспорт!P28&gt;0,Паспорт!P28,E26)</f>
        <v>36.96</v>
      </c>
      <c r="F27" s="53"/>
      <c r="G27" s="26"/>
      <c r="H27" s="31"/>
    </row>
    <row r="28" spans="2:8" ht="15.75">
      <c r="B28" s="17">
        <v>14</v>
      </c>
      <c r="C28" s="131">
        <v>635121.7</v>
      </c>
      <c r="D28" s="57">
        <f t="shared" si="0"/>
        <v>635121.7</v>
      </c>
      <c r="E28" s="59">
        <f>IF(Паспорт!P29&gt;0,Паспорт!P29,E27)</f>
        <v>36.96</v>
      </c>
      <c r="F28" s="53"/>
      <c r="G28" s="26"/>
      <c r="H28" s="31"/>
    </row>
    <row r="29" spans="2:8" ht="15.75">
      <c r="B29" s="17">
        <v>15</v>
      </c>
      <c r="C29" s="131">
        <v>693836.7</v>
      </c>
      <c r="D29" s="57">
        <f t="shared" si="0"/>
        <v>693836.7</v>
      </c>
      <c r="E29" s="59">
        <f>IF(Паспорт!P30&gt;0,Паспорт!P30,E28)</f>
        <v>37.1413</v>
      </c>
      <c r="F29" s="53"/>
      <c r="G29" s="26"/>
      <c r="H29" s="31"/>
    </row>
    <row r="30" spans="2:8" ht="15.75">
      <c r="B30" s="18">
        <v>16</v>
      </c>
      <c r="C30" s="131">
        <v>683625.6</v>
      </c>
      <c r="D30" s="57">
        <f t="shared" si="0"/>
        <v>683625.6</v>
      </c>
      <c r="E30" s="59">
        <f>IF(Паспорт!P31&gt;0,Паспорт!P31,E29)</f>
        <v>37.1413</v>
      </c>
      <c r="F30" s="53"/>
      <c r="G30" s="26"/>
      <c r="H30" s="31"/>
    </row>
    <row r="31" spans="2:8" ht="15.75">
      <c r="B31" s="18">
        <v>17</v>
      </c>
      <c r="C31" s="131">
        <v>620215.1</v>
      </c>
      <c r="D31" s="57">
        <f t="shared" si="0"/>
        <v>620215.1</v>
      </c>
      <c r="E31" s="59">
        <f>IF(Паспорт!P32&gt;0,Паспорт!P32,E30)</f>
        <v>37.2064</v>
      </c>
      <c r="F31" s="53"/>
      <c r="G31" s="26"/>
      <c r="H31" s="31"/>
    </row>
    <row r="32" spans="2:8" ht="15.75">
      <c r="B32" s="18">
        <v>18</v>
      </c>
      <c r="C32" s="131">
        <v>562523.7</v>
      </c>
      <c r="D32" s="57">
        <f t="shared" si="0"/>
        <v>562523.7</v>
      </c>
      <c r="E32" s="59">
        <f>IF(Паспорт!P33&gt;0,Паспорт!P33,E31)</f>
        <v>37.2064</v>
      </c>
      <c r="F32" s="53"/>
      <c r="G32" s="26"/>
      <c r="H32" s="31"/>
    </row>
    <row r="33" spans="2:8" ht="15.75">
      <c r="B33" s="18">
        <v>19</v>
      </c>
      <c r="C33" s="131">
        <v>513019.7</v>
      </c>
      <c r="D33" s="57">
        <f t="shared" si="0"/>
        <v>513019.7</v>
      </c>
      <c r="E33" s="59">
        <f>IF(Паспорт!P34&gt;0,Паспорт!P34,E32)</f>
        <v>37.2064</v>
      </c>
      <c r="F33" s="53"/>
      <c r="G33" s="26"/>
      <c r="H33" s="31"/>
    </row>
    <row r="34" spans="2:8" ht="15.75">
      <c r="B34" s="18">
        <v>20</v>
      </c>
      <c r="C34" s="131">
        <v>484836.8</v>
      </c>
      <c r="D34" s="57">
        <f t="shared" si="0"/>
        <v>484836.8</v>
      </c>
      <c r="E34" s="59">
        <f>IF(Паспорт!P35&gt;0,Паспорт!P35,E33)</f>
        <v>37.2064</v>
      </c>
      <c r="F34" s="53"/>
      <c r="G34" s="26"/>
      <c r="H34" s="31"/>
    </row>
    <row r="35" spans="2:8" ht="15.75">
      <c r="B35" s="18">
        <v>21</v>
      </c>
      <c r="C35" s="131">
        <v>472593.3</v>
      </c>
      <c r="D35" s="57">
        <f t="shared" si="0"/>
        <v>472593.3</v>
      </c>
      <c r="E35" s="59">
        <f>IF(Паспорт!P36&gt;0,Паспорт!P36,E34)</f>
        <v>37.2064</v>
      </c>
      <c r="F35" s="53"/>
      <c r="G35" s="26"/>
      <c r="H35" s="31"/>
    </row>
    <row r="36" spans="2:8" ht="15.75">
      <c r="B36" s="18">
        <v>22</v>
      </c>
      <c r="C36" s="131">
        <v>528146.9</v>
      </c>
      <c r="D36" s="57">
        <f t="shared" si="0"/>
        <v>528146.9</v>
      </c>
      <c r="E36" s="59">
        <f>IF(Паспорт!P37&gt;0,Паспорт!P37,E35)</f>
        <v>36.8842</v>
      </c>
      <c r="F36" s="53"/>
      <c r="G36" s="26"/>
      <c r="H36" s="31"/>
    </row>
    <row r="37" spans="2:8" ht="15.75">
      <c r="B37" s="18">
        <v>23</v>
      </c>
      <c r="C37" s="131">
        <v>487796.9</v>
      </c>
      <c r="D37" s="57">
        <f t="shared" si="0"/>
        <v>487796.9</v>
      </c>
      <c r="E37" s="59">
        <f>IF(Паспорт!P38&gt;0,Паспорт!P38,E36)</f>
        <v>36.8842</v>
      </c>
      <c r="F37" s="53"/>
      <c r="G37" s="26"/>
      <c r="H37" s="31"/>
    </row>
    <row r="38" spans="2:8" ht="15.75">
      <c r="B38" s="18">
        <v>24</v>
      </c>
      <c r="C38" s="131">
        <v>526873.3</v>
      </c>
      <c r="D38" s="57">
        <f t="shared" si="0"/>
        <v>526873.3</v>
      </c>
      <c r="E38" s="59">
        <f>IF(Паспорт!P39&gt;0,Паспорт!P39,E37)</f>
        <v>36.8842</v>
      </c>
      <c r="F38" s="53"/>
      <c r="G38" s="26"/>
      <c r="H38" s="31"/>
    </row>
    <row r="39" spans="2:8" ht="15.75">
      <c r="B39" s="18">
        <v>25</v>
      </c>
      <c r="C39" s="131">
        <v>619747.9</v>
      </c>
      <c r="D39" s="57">
        <f t="shared" si="0"/>
        <v>619747.9</v>
      </c>
      <c r="E39" s="59">
        <f>IF(Паспорт!P40&gt;0,Паспорт!P40,E38)</f>
        <v>36.98</v>
      </c>
      <c r="F39" s="53"/>
      <c r="G39" s="26"/>
      <c r="H39" s="31"/>
    </row>
    <row r="40" spans="2:8" ht="15.75">
      <c r="B40" s="18">
        <v>26</v>
      </c>
      <c r="C40" s="131">
        <v>632707</v>
      </c>
      <c r="D40" s="57">
        <f t="shared" si="0"/>
        <v>632707</v>
      </c>
      <c r="E40" s="59">
        <f>IF(Паспорт!P41&gt;0,Паспорт!P41,E39)</f>
        <v>36.98</v>
      </c>
      <c r="F40" s="53"/>
      <c r="G40" s="26"/>
      <c r="H40" s="31"/>
    </row>
    <row r="41" spans="2:8" ht="15.75">
      <c r="B41" s="18">
        <v>27</v>
      </c>
      <c r="C41" s="131">
        <v>519127.8</v>
      </c>
      <c r="D41" s="57">
        <f t="shared" si="0"/>
        <v>519127.8</v>
      </c>
      <c r="E41" s="59">
        <f>IF(Паспорт!P42&gt;0,Паспорт!P42,E40)</f>
        <v>36.98</v>
      </c>
      <c r="F41" s="53"/>
      <c r="G41" s="26"/>
      <c r="H41" s="31"/>
    </row>
    <row r="42" spans="2:8" ht="15.75">
      <c r="B42" s="18">
        <v>28</v>
      </c>
      <c r="C42" s="131">
        <v>512385.6</v>
      </c>
      <c r="D42" s="57">
        <f t="shared" si="0"/>
        <v>512385.6</v>
      </c>
      <c r="E42" s="59">
        <f>IF(Паспорт!P43&gt;0,Паспорт!P43,E41)</f>
        <v>36.98</v>
      </c>
      <c r="F42" s="53"/>
      <c r="G42" s="26"/>
      <c r="H42" s="31"/>
    </row>
    <row r="43" spans="2:8" ht="12.75" customHeight="1">
      <c r="B43" s="18">
        <v>29</v>
      </c>
      <c r="C43" s="131">
        <v>528598.5</v>
      </c>
      <c r="D43" s="57">
        <f t="shared" si="0"/>
        <v>528598.5</v>
      </c>
      <c r="E43" s="59">
        <f>IF(Паспорт!P44&gt;0,Паспорт!P44,E42)</f>
        <v>37.0507</v>
      </c>
      <c r="F43" s="53"/>
      <c r="G43" s="26"/>
      <c r="H43" s="31"/>
    </row>
    <row r="44" spans="2:8" ht="12.75" customHeight="1">
      <c r="B44" s="18">
        <v>30</v>
      </c>
      <c r="C44" s="131">
        <v>467156.1</v>
      </c>
      <c r="D44" s="57">
        <f t="shared" si="0"/>
        <v>467156.1</v>
      </c>
      <c r="E44" s="59">
        <f>IF(Паспорт!P45&gt;0,Паспорт!P45,E43)</f>
        <v>37.0507</v>
      </c>
      <c r="F44" s="53"/>
      <c r="G44" s="26"/>
      <c r="H44" s="31"/>
    </row>
    <row r="45" spans="2:8" ht="12.75" customHeight="1">
      <c r="B45" s="18">
        <v>31</v>
      </c>
      <c r="C45" s="131">
        <v>527241</v>
      </c>
      <c r="D45" s="57">
        <f t="shared" si="0"/>
        <v>527241</v>
      </c>
      <c r="E45" s="59">
        <f>IF(Паспорт!P46&gt;0,Паспорт!P46,E44)</f>
        <v>37.0507</v>
      </c>
      <c r="F45" s="53"/>
      <c r="G45" s="30"/>
      <c r="H45" s="31"/>
    </row>
    <row r="46" spans="2:9" ht="39.75" customHeight="1">
      <c r="B46" s="18" t="s">
        <v>42</v>
      </c>
      <c r="C46" s="56">
        <f>SUM(C15:C45)</f>
        <v>16877297.3</v>
      </c>
      <c r="D46" s="57">
        <f>SUM(D15:D45)</f>
        <v>16877297.3</v>
      </c>
      <c r="E46" s="58">
        <f>SUMPRODUCT(E15:E45,D15:D45)/SUM(D15:D45)</f>
        <v>37.03264516178014</v>
      </c>
      <c r="F46" s="54"/>
      <c r="G46" s="29"/>
      <c r="H46" s="154"/>
      <c r="I46" s="154"/>
    </row>
    <row r="47" spans="2:8" ht="14.25" customHeight="1" hidden="1">
      <c r="B47" s="7">
        <v>31</v>
      </c>
      <c r="C47" s="12"/>
      <c r="D47" s="8"/>
      <c r="E47" s="8"/>
      <c r="F47" s="55"/>
      <c r="G47" s="27"/>
      <c r="H47"/>
    </row>
    <row r="48" spans="3:8" ht="12.75">
      <c r="C48" s="153"/>
      <c r="D48" s="153"/>
      <c r="E48" s="153"/>
      <c r="F48" s="28"/>
      <c r="G48" s="28"/>
      <c r="H48"/>
    </row>
    <row r="49" spans="2:7" ht="12.75">
      <c r="B49" s="60" t="s">
        <v>70</v>
      </c>
      <c r="C49" s="60"/>
      <c r="D49" s="60"/>
      <c r="E49" s="61" t="s">
        <v>71</v>
      </c>
      <c r="F49" s="60"/>
      <c r="G49" s="60"/>
    </row>
    <row r="50" spans="2:7" ht="12.75">
      <c r="B50" s="1"/>
      <c r="C50" s="1" t="s">
        <v>39</v>
      </c>
      <c r="D50" s="1"/>
      <c r="E50" s="62" t="s">
        <v>49</v>
      </c>
      <c r="F50" s="63" t="s">
        <v>0</v>
      </c>
      <c r="G50" s="62" t="s">
        <v>17</v>
      </c>
    </row>
    <row r="51" spans="4:7" ht="12.75">
      <c r="D51" s="1"/>
      <c r="G51" s="2"/>
    </row>
    <row r="52" spans="2:7" ht="18" customHeight="1">
      <c r="B52" s="60" t="s">
        <v>50</v>
      </c>
      <c r="C52" s="60"/>
      <c r="D52" s="60"/>
      <c r="E52" s="61" t="s">
        <v>44</v>
      </c>
      <c r="F52" s="60"/>
      <c r="G52" s="60"/>
    </row>
    <row r="53" spans="2:7" ht="12.75">
      <c r="B53" s="1"/>
      <c r="C53" s="1" t="s">
        <v>40</v>
      </c>
      <c r="D53" s="1"/>
      <c r="E53" s="62" t="s">
        <v>49</v>
      </c>
      <c r="F53" s="62" t="s">
        <v>0</v>
      </c>
      <c r="G53" s="62" t="s">
        <v>17</v>
      </c>
    </row>
  </sheetData>
  <sheetProtection/>
  <mergeCells count="9">
    <mergeCell ref="H46:I46"/>
    <mergeCell ref="B11:B14"/>
    <mergeCell ref="H15:I22"/>
    <mergeCell ref="D11:D14"/>
    <mergeCell ref="E11:E14"/>
    <mergeCell ref="C48:E48"/>
    <mergeCell ref="C12:C14"/>
    <mergeCell ref="B7:E7"/>
    <mergeCell ref="B8:E8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B14">
      <selection activeCell="C15" sqref="C15:I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00390625" style="0" customWidth="1"/>
    <col min="4" max="4" width="11.75390625" style="0" customWidth="1"/>
    <col min="5" max="5" width="11.875" style="0" customWidth="1"/>
    <col min="6" max="6" width="9.875" style="0" customWidth="1"/>
    <col min="7" max="7" width="10.375" style="95" customWidth="1"/>
    <col min="8" max="9" width="11.75390625" style="0" customWidth="1"/>
    <col min="10" max="10" width="12.375" style="0" customWidth="1"/>
    <col min="11" max="11" width="12.25390625" style="0" customWidth="1"/>
    <col min="12" max="12" width="29.25390625" style="0" customWidth="1"/>
    <col min="13" max="13" width="9.125" style="6" customWidth="1"/>
  </cols>
  <sheetData>
    <row r="1" spans="1:11" ht="12.75">
      <c r="A1" s="15"/>
      <c r="B1" s="96" t="s">
        <v>31</v>
      </c>
      <c r="C1" s="96"/>
      <c r="D1" s="96"/>
      <c r="E1" s="96"/>
      <c r="F1" s="96"/>
      <c r="G1" s="97"/>
      <c r="H1" s="96"/>
      <c r="I1" s="15"/>
      <c r="J1" s="15"/>
      <c r="K1" s="15"/>
    </row>
    <row r="2" spans="1:11" ht="12.75">
      <c r="A2" s="15"/>
      <c r="B2" s="96" t="s">
        <v>32</v>
      </c>
      <c r="C2" s="96"/>
      <c r="D2" s="96"/>
      <c r="E2" s="96"/>
      <c r="F2" s="96"/>
      <c r="G2" s="97"/>
      <c r="H2" s="96"/>
      <c r="I2" s="15"/>
      <c r="J2" s="15"/>
      <c r="K2" s="15"/>
    </row>
    <row r="3" spans="1:12" ht="12.75">
      <c r="A3" s="15"/>
      <c r="B3" s="98" t="s">
        <v>43</v>
      </c>
      <c r="C3" s="98"/>
      <c r="D3" s="98"/>
      <c r="E3" s="96"/>
      <c r="F3" s="96"/>
      <c r="G3" s="97"/>
      <c r="H3" s="96"/>
      <c r="I3" s="15"/>
      <c r="J3" s="96"/>
      <c r="K3" s="96"/>
      <c r="L3" s="3"/>
    </row>
    <row r="4" spans="1:12" ht="12.75">
      <c r="A4" s="15"/>
      <c r="B4" s="96"/>
      <c r="C4" s="96"/>
      <c r="D4" s="96"/>
      <c r="E4" s="96"/>
      <c r="F4" s="96"/>
      <c r="G4" s="97"/>
      <c r="H4" s="96"/>
      <c r="I4" s="15"/>
      <c r="J4" s="96"/>
      <c r="K4" s="96"/>
      <c r="L4" s="3"/>
    </row>
    <row r="5" spans="1:12" ht="15">
      <c r="A5" s="15"/>
      <c r="B5" s="15"/>
      <c r="C5" s="163" t="s">
        <v>37</v>
      </c>
      <c r="D5" s="163"/>
      <c r="E5" s="163"/>
      <c r="F5" s="163"/>
      <c r="G5" s="163"/>
      <c r="H5" s="163"/>
      <c r="I5" s="163"/>
      <c r="J5" s="163"/>
      <c r="K5" s="163"/>
      <c r="L5" s="21"/>
    </row>
    <row r="6" spans="1:12" ht="18" customHeight="1">
      <c r="A6" s="15"/>
      <c r="B6" s="99" t="s">
        <v>54</v>
      </c>
      <c r="C6" s="100"/>
      <c r="D6" s="100"/>
      <c r="E6" s="100"/>
      <c r="F6" s="100"/>
      <c r="G6" s="101"/>
      <c r="H6" s="100"/>
      <c r="I6" s="100"/>
      <c r="J6" s="100"/>
      <c r="K6" s="100"/>
      <c r="L6" s="23"/>
    </row>
    <row r="7" spans="1:12" ht="18" customHeight="1">
      <c r="A7" s="15"/>
      <c r="B7" s="99" t="s">
        <v>65</v>
      </c>
      <c r="C7" s="99"/>
      <c r="D7" s="99"/>
      <c r="E7" s="99"/>
      <c r="F7" s="99"/>
      <c r="G7" s="102"/>
      <c r="H7" s="99"/>
      <c r="I7" s="99"/>
      <c r="J7" s="99"/>
      <c r="K7" s="99"/>
      <c r="L7" s="22"/>
    </row>
    <row r="8" spans="1:12" ht="18" customHeight="1" hidden="1">
      <c r="A8" s="1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22"/>
    </row>
    <row r="9" spans="1:12" ht="18" customHeight="1">
      <c r="A9" s="15"/>
      <c r="B9" s="165" t="s">
        <v>72</v>
      </c>
      <c r="C9" s="165"/>
      <c r="D9" s="165"/>
      <c r="E9" s="165"/>
      <c r="F9" s="165"/>
      <c r="G9" s="165"/>
      <c r="H9" s="165"/>
      <c r="I9" s="165"/>
      <c r="J9" s="165"/>
      <c r="K9" s="165"/>
      <c r="L9" s="24"/>
    </row>
    <row r="10" spans="1:12" ht="10.5" customHeight="1">
      <c r="A10" s="15"/>
      <c r="B10" s="103"/>
      <c r="C10" s="104"/>
      <c r="D10" s="104"/>
      <c r="E10" s="104"/>
      <c r="F10" s="104"/>
      <c r="G10" s="105"/>
      <c r="H10" s="104"/>
      <c r="I10" s="104"/>
      <c r="J10" s="104"/>
      <c r="K10" s="104"/>
      <c r="L10" s="24"/>
    </row>
    <row r="11" spans="1:13" ht="30" customHeight="1">
      <c r="A11" s="15"/>
      <c r="B11" s="166" t="s">
        <v>27</v>
      </c>
      <c r="C11" s="169" t="s">
        <v>41</v>
      </c>
      <c r="D11" s="170"/>
      <c r="E11" s="170"/>
      <c r="F11" s="170"/>
      <c r="G11" s="170"/>
      <c r="H11" s="170"/>
      <c r="I11" s="170"/>
      <c r="J11" s="171" t="s">
        <v>42</v>
      </c>
      <c r="K11" s="172" t="s">
        <v>55</v>
      </c>
      <c r="L11" s="25"/>
      <c r="M11"/>
    </row>
    <row r="12" spans="1:13" ht="48.75" customHeight="1">
      <c r="A12" s="15"/>
      <c r="B12" s="167"/>
      <c r="C12" s="175" t="s">
        <v>56</v>
      </c>
      <c r="D12" s="161" t="s">
        <v>57</v>
      </c>
      <c r="E12" s="161" t="s">
        <v>58</v>
      </c>
      <c r="F12" s="161" t="s">
        <v>59</v>
      </c>
      <c r="G12" s="162" t="s">
        <v>60</v>
      </c>
      <c r="H12" s="161" t="s">
        <v>61</v>
      </c>
      <c r="I12" s="161" t="s">
        <v>62</v>
      </c>
      <c r="J12" s="171"/>
      <c r="K12" s="173"/>
      <c r="L12" s="25"/>
      <c r="M12"/>
    </row>
    <row r="13" spans="1:13" ht="15.75" customHeight="1">
      <c r="A13" s="15"/>
      <c r="B13" s="167"/>
      <c r="C13" s="175"/>
      <c r="D13" s="161"/>
      <c r="E13" s="161"/>
      <c r="F13" s="161"/>
      <c r="G13" s="162"/>
      <c r="H13" s="161"/>
      <c r="I13" s="161"/>
      <c r="J13" s="171"/>
      <c r="K13" s="173"/>
      <c r="L13" s="25"/>
      <c r="M13"/>
    </row>
    <row r="14" spans="1:13" ht="30" customHeight="1">
      <c r="A14" s="15"/>
      <c r="B14" s="168"/>
      <c r="C14" s="175"/>
      <c r="D14" s="161"/>
      <c r="E14" s="161"/>
      <c r="F14" s="161"/>
      <c r="G14" s="162"/>
      <c r="H14" s="161"/>
      <c r="I14" s="161"/>
      <c r="J14" s="171"/>
      <c r="K14" s="174"/>
      <c r="L14" s="25"/>
      <c r="M14"/>
    </row>
    <row r="15" spans="1:14" ht="15.75" customHeight="1">
      <c r="A15" s="15"/>
      <c r="B15" s="106">
        <v>1</v>
      </c>
      <c r="C15" s="131">
        <v>16373.2</v>
      </c>
      <c r="D15" s="131">
        <v>3167.4</v>
      </c>
      <c r="E15" s="131">
        <v>2810.4</v>
      </c>
      <c r="F15" s="131">
        <v>1258.4525</v>
      </c>
      <c r="G15" s="131">
        <v>16096</v>
      </c>
      <c r="H15" s="131">
        <v>2024.4</v>
      </c>
      <c r="I15" s="131">
        <v>585.6</v>
      </c>
      <c r="J15" s="107">
        <f aca="true" t="shared" si="0" ref="J15:J45">SUM(C15:I15)</f>
        <v>42315.4525</v>
      </c>
      <c r="K15" s="108">
        <v>36.9</v>
      </c>
      <c r="L15" s="26"/>
      <c r="M15" s="155"/>
      <c r="N15" s="155"/>
    </row>
    <row r="16" spans="1:14" ht="15.75">
      <c r="A16" s="15"/>
      <c r="B16" s="106">
        <v>2</v>
      </c>
      <c r="C16" s="131">
        <v>16155.5</v>
      </c>
      <c r="D16" s="131">
        <v>3281.6</v>
      </c>
      <c r="E16" s="131">
        <v>2343.1</v>
      </c>
      <c r="F16" s="131">
        <v>1292.8103</v>
      </c>
      <c r="G16" s="131">
        <v>15025.6</v>
      </c>
      <c r="H16" s="131">
        <v>3343.3</v>
      </c>
      <c r="I16" s="131">
        <v>523.7</v>
      </c>
      <c r="J16" s="107">
        <f t="shared" si="0"/>
        <v>41965.6103</v>
      </c>
      <c r="K16" s="108">
        <f>IF(Паспорт!P17&gt;0,Паспорт!P17,K15)</f>
        <v>36.9</v>
      </c>
      <c r="L16" s="26"/>
      <c r="M16" s="155"/>
      <c r="N16" s="155"/>
    </row>
    <row r="17" spans="1:14" ht="15.75">
      <c r="A17" s="15"/>
      <c r="B17" s="106">
        <v>3</v>
      </c>
      <c r="C17" s="131">
        <v>17421.5</v>
      </c>
      <c r="D17" s="131">
        <v>3829.9</v>
      </c>
      <c r="E17" s="131">
        <v>2891.3</v>
      </c>
      <c r="F17" s="131">
        <v>1574.407</v>
      </c>
      <c r="G17" s="131">
        <v>14792.1</v>
      </c>
      <c r="H17" s="131">
        <v>3195.2</v>
      </c>
      <c r="I17" s="131">
        <v>641.9</v>
      </c>
      <c r="J17" s="107">
        <f t="shared" si="0"/>
        <v>44346.307</v>
      </c>
      <c r="K17" s="108">
        <f>IF(Паспорт!P18&gt;0,Паспорт!P18,K16)</f>
        <v>37.08</v>
      </c>
      <c r="L17" s="26"/>
      <c r="M17" s="155"/>
      <c r="N17" s="155"/>
    </row>
    <row r="18" spans="1:14" ht="15.75">
      <c r="A18" s="15"/>
      <c r="B18" s="106">
        <v>4</v>
      </c>
      <c r="C18" s="131">
        <v>17485.4</v>
      </c>
      <c r="D18" s="131">
        <v>3808.1</v>
      </c>
      <c r="E18" s="131">
        <v>2663.9</v>
      </c>
      <c r="F18" s="131">
        <v>1842.832</v>
      </c>
      <c r="G18" s="131">
        <v>16193.3</v>
      </c>
      <c r="H18" s="131">
        <v>4282.3</v>
      </c>
      <c r="I18" s="131">
        <v>623</v>
      </c>
      <c r="J18" s="107">
        <f t="shared" si="0"/>
        <v>46898.832</v>
      </c>
      <c r="K18" s="108">
        <f>IF(Паспорт!P19&gt;0,Паспорт!P19,K17)</f>
        <v>37.08</v>
      </c>
      <c r="L18" s="26"/>
      <c r="M18" s="155"/>
      <c r="N18" s="155"/>
    </row>
    <row r="19" spans="1:14" ht="15.75">
      <c r="A19" s="15"/>
      <c r="B19" s="106">
        <v>5</v>
      </c>
      <c r="C19" s="131">
        <v>16777.9</v>
      </c>
      <c r="D19" s="131">
        <v>3851.6</v>
      </c>
      <c r="E19" s="131">
        <v>2852.4</v>
      </c>
      <c r="F19" s="131">
        <v>1346.781</v>
      </c>
      <c r="G19" s="131">
        <v>16267</v>
      </c>
      <c r="H19" s="131">
        <v>2409.7</v>
      </c>
      <c r="I19" s="131">
        <v>679.1</v>
      </c>
      <c r="J19" s="107">
        <f t="shared" si="0"/>
        <v>44184.48099999999</v>
      </c>
      <c r="K19" s="108">
        <f>IF(Паспорт!P20&gt;0,Паспорт!P20,K18)</f>
        <v>37.08</v>
      </c>
      <c r="L19" s="26"/>
      <c r="M19" s="155"/>
      <c r="N19" s="155"/>
    </row>
    <row r="20" spans="1:14" ht="15.75" customHeight="1">
      <c r="A20" s="15"/>
      <c r="B20" s="106">
        <v>6</v>
      </c>
      <c r="C20" s="131">
        <v>16897.1</v>
      </c>
      <c r="D20" s="131">
        <v>3741.1</v>
      </c>
      <c r="E20" s="131">
        <v>2851.9</v>
      </c>
      <c r="F20" s="131">
        <v>1063.5447</v>
      </c>
      <c r="G20" s="131">
        <v>15136.5</v>
      </c>
      <c r="H20" s="131">
        <v>1382</v>
      </c>
      <c r="I20" s="131">
        <v>647.9</v>
      </c>
      <c r="J20" s="107">
        <f t="shared" si="0"/>
        <v>41720.0447</v>
      </c>
      <c r="K20" s="108">
        <f>IF(Паспорт!P21&gt;0,Паспорт!P21,K19)</f>
        <v>37.08</v>
      </c>
      <c r="L20" s="26"/>
      <c r="M20" s="155"/>
      <c r="N20" s="155"/>
    </row>
    <row r="21" spans="1:14" ht="15.75">
      <c r="A21" s="15"/>
      <c r="B21" s="106">
        <v>7</v>
      </c>
      <c r="C21" s="131">
        <v>16659.3</v>
      </c>
      <c r="D21" s="131">
        <v>3375.7</v>
      </c>
      <c r="E21" s="131">
        <v>2539.3</v>
      </c>
      <c r="F21" s="131">
        <v>1366.1785</v>
      </c>
      <c r="G21" s="131">
        <v>13808.7</v>
      </c>
      <c r="H21" s="131">
        <v>1717.8</v>
      </c>
      <c r="I21" s="131">
        <v>564.2</v>
      </c>
      <c r="J21" s="107">
        <f t="shared" si="0"/>
        <v>40031.178499999995</v>
      </c>
      <c r="K21" s="108">
        <f>IF(Паспорт!P22&gt;0,Паспорт!P22,K20)</f>
        <v>37.08</v>
      </c>
      <c r="L21" s="26"/>
      <c r="M21" s="155"/>
      <c r="N21" s="155"/>
    </row>
    <row r="22" spans="1:14" ht="15.75">
      <c r="A22" s="15"/>
      <c r="B22" s="106">
        <v>8</v>
      </c>
      <c r="C22" s="131">
        <v>18212</v>
      </c>
      <c r="D22" s="131">
        <v>3464.3</v>
      </c>
      <c r="E22" s="131">
        <v>2660</v>
      </c>
      <c r="F22" s="131">
        <v>2149.2017</v>
      </c>
      <c r="G22" s="131">
        <v>15982.7</v>
      </c>
      <c r="H22" s="131">
        <v>3939.8</v>
      </c>
      <c r="I22" s="131">
        <v>585.3</v>
      </c>
      <c r="J22" s="107">
        <f t="shared" si="0"/>
        <v>46993.30170000001</v>
      </c>
      <c r="K22" s="108">
        <f>IF(Паспорт!P23&gt;0,Паспорт!P23,K21)</f>
        <v>36.98</v>
      </c>
      <c r="L22" s="26"/>
      <c r="M22" s="155"/>
      <c r="N22" s="155"/>
    </row>
    <row r="23" spans="1:13" ht="15" customHeight="1">
      <c r="A23" s="15"/>
      <c r="B23" s="106">
        <v>9</v>
      </c>
      <c r="C23" s="131">
        <v>16932.3</v>
      </c>
      <c r="D23" s="131">
        <v>3352.1</v>
      </c>
      <c r="E23" s="131">
        <v>2909.9</v>
      </c>
      <c r="F23" s="131">
        <v>1511.8136</v>
      </c>
      <c r="G23" s="131">
        <v>16836.2</v>
      </c>
      <c r="H23" s="131">
        <v>2044.2</v>
      </c>
      <c r="I23" s="131">
        <v>544.5</v>
      </c>
      <c r="J23" s="107">
        <f t="shared" si="0"/>
        <v>44131.0136</v>
      </c>
      <c r="K23" s="108">
        <f>IF(Паспорт!P24&gt;0,Паспорт!P24,K22)</f>
        <v>36.98</v>
      </c>
      <c r="L23" s="26"/>
      <c r="M23" s="31"/>
    </row>
    <row r="24" spans="1:13" ht="15.75">
      <c r="A24" s="15"/>
      <c r="B24" s="106">
        <v>10</v>
      </c>
      <c r="C24" s="131">
        <v>16844.7</v>
      </c>
      <c r="D24" s="131">
        <v>3709</v>
      </c>
      <c r="E24" s="131">
        <v>2761.5</v>
      </c>
      <c r="F24" s="131">
        <v>1429.7271</v>
      </c>
      <c r="G24" s="131">
        <v>16434.6</v>
      </c>
      <c r="H24" s="131">
        <v>1797.5</v>
      </c>
      <c r="I24" s="131">
        <v>671.6</v>
      </c>
      <c r="J24" s="107">
        <f t="shared" si="0"/>
        <v>43648.6271</v>
      </c>
      <c r="K24" s="108">
        <f>IF(Паспорт!P25&gt;0,Паспорт!P25,K23)</f>
        <v>36.96</v>
      </c>
      <c r="L24" s="26"/>
      <c r="M24" s="31"/>
    </row>
    <row r="25" spans="1:13" ht="15.75">
      <c r="A25" s="15"/>
      <c r="B25" s="106">
        <v>11</v>
      </c>
      <c r="C25" s="131">
        <v>16448.9</v>
      </c>
      <c r="D25" s="131">
        <v>3780.1</v>
      </c>
      <c r="E25" s="131">
        <v>2661.7</v>
      </c>
      <c r="F25" s="131">
        <v>1255.9836</v>
      </c>
      <c r="G25" s="131">
        <v>15456.8</v>
      </c>
      <c r="H25" s="131">
        <v>1404.1</v>
      </c>
      <c r="I25" s="131">
        <v>697.5</v>
      </c>
      <c r="J25" s="107">
        <f t="shared" si="0"/>
        <v>41705.0836</v>
      </c>
      <c r="K25" s="108">
        <f>IF(Паспорт!P26&gt;0,Паспорт!P26,K24)</f>
        <v>36.96</v>
      </c>
      <c r="L25" s="26"/>
      <c r="M25" s="31"/>
    </row>
    <row r="26" spans="1:13" ht="15.75">
      <c r="A26" s="15"/>
      <c r="B26" s="106">
        <v>12</v>
      </c>
      <c r="C26" s="131">
        <v>16986.5</v>
      </c>
      <c r="D26" s="131">
        <v>3566.3</v>
      </c>
      <c r="E26" s="131">
        <v>2740.6</v>
      </c>
      <c r="F26" s="131">
        <v>2061.4421</v>
      </c>
      <c r="G26" s="131">
        <v>15107.6</v>
      </c>
      <c r="H26" s="131">
        <v>3537.9</v>
      </c>
      <c r="I26" s="131">
        <v>869.7</v>
      </c>
      <c r="J26" s="107">
        <f t="shared" si="0"/>
        <v>44870.0421</v>
      </c>
      <c r="K26" s="108">
        <f>IF(Паспорт!P27&gt;0,Паспорт!P27,K25)</f>
        <v>36.96</v>
      </c>
      <c r="L26" s="26"/>
      <c r="M26" s="31"/>
    </row>
    <row r="27" spans="1:13" ht="15.75">
      <c r="A27" s="15"/>
      <c r="B27" s="106">
        <v>13</v>
      </c>
      <c r="C27" s="131">
        <v>18581.9</v>
      </c>
      <c r="D27" s="131">
        <v>4862.9</v>
      </c>
      <c r="E27" s="131">
        <v>3283.5</v>
      </c>
      <c r="F27" s="131">
        <v>4125.5669</v>
      </c>
      <c r="G27" s="131">
        <v>16730</v>
      </c>
      <c r="H27" s="131">
        <v>6592.9</v>
      </c>
      <c r="I27" s="131">
        <v>783.2</v>
      </c>
      <c r="J27" s="107">
        <f t="shared" si="0"/>
        <v>54959.9669</v>
      </c>
      <c r="K27" s="108">
        <f>IF(Паспорт!P28&gt;0,Паспорт!P28,K26)</f>
        <v>36.96</v>
      </c>
      <c r="L27" s="26"/>
      <c r="M27" s="31"/>
    </row>
    <row r="28" spans="1:13" ht="15.75">
      <c r="A28" s="15"/>
      <c r="B28" s="106">
        <v>14</v>
      </c>
      <c r="C28" s="131">
        <v>18723.7</v>
      </c>
      <c r="D28" s="131">
        <v>4073.1</v>
      </c>
      <c r="E28" s="131">
        <v>2886.9</v>
      </c>
      <c r="F28" s="131">
        <v>4553.8677</v>
      </c>
      <c r="G28" s="131">
        <v>15290.4</v>
      </c>
      <c r="H28" s="131">
        <v>7108.2</v>
      </c>
      <c r="I28" s="131">
        <v>669</v>
      </c>
      <c r="J28" s="107">
        <f t="shared" si="0"/>
        <v>53305.1677</v>
      </c>
      <c r="K28" s="108">
        <f>IF(Паспорт!P29&gt;0,Паспорт!P29,K27)</f>
        <v>36.96</v>
      </c>
      <c r="L28" s="26"/>
      <c r="M28" s="31"/>
    </row>
    <row r="29" spans="1:13" ht="15.75">
      <c r="A29" s="15"/>
      <c r="B29" s="106">
        <v>15</v>
      </c>
      <c r="C29" s="131">
        <v>18456.4</v>
      </c>
      <c r="D29" s="131">
        <v>4287.3</v>
      </c>
      <c r="E29" s="131">
        <v>2974.1</v>
      </c>
      <c r="F29" s="131">
        <v>2478.6711</v>
      </c>
      <c r="G29" s="131">
        <v>18109.7</v>
      </c>
      <c r="H29" s="131">
        <v>2984.3</v>
      </c>
      <c r="I29" s="131">
        <v>764.9</v>
      </c>
      <c r="J29" s="107">
        <f t="shared" si="0"/>
        <v>50055.371100000004</v>
      </c>
      <c r="K29" s="108">
        <f>IF(Паспорт!P30&gt;0,Паспорт!P30,K28)</f>
        <v>37.1413</v>
      </c>
      <c r="L29" s="26"/>
      <c r="M29" s="31"/>
    </row>
    <row r="30" spans="1:13" ht="15.75">
      <c r="A30" s="15"/>
      <c r="B30" s="7">
        <v>16</v>
      </c>
      <c r="C30" s="131">
        <v>18324.9</v>
      </c>
      <c r="D30" s="131">
        <v>3987.3</v>
      </c>
      <c r="E30" s="131">
        <v>2897.9</v>
      </c>
      <c r="F30" s="131">
        <v>1982.7024</v>
      </c>
      <c r="G30" s="131">
        <v>18015.4</v>
      </c>
      <c r="H30" s="131">
        <v>2051.1</v>
      </c>
      <c r="I30" s="131">
        <v>701.2</v>
      </c>
      <c r="J30" s="107">
        <f t="shared" si="0"/>
        <v>47960.5024</v>
      </c>
      <c r="K30" s="108">
        <f>IF(Паспорт!P31&gt;0,Паспорт!P31,K29)</f>
        <v>37.1413</v>
      </c>
      <c r="L30" s="26"/>
      <c r="M30" s="31"/>
    </row>
    <row r="31" spans="1:13" ht="15.75">
      <c r="A31" s="15"/>
      <c r="B31" s="7">
        <v>17</v>
      </c>
      <c r="C31" s="131">
        <v>18067</v>
      </c>
      <c r="D31" s="131">
        <v>4068.8</v>
      </c>
      <c r="E31" s="131">
        <v>2645.4</v>
      </c>
      <c r="F31" s="131">
        <v>1079.7465</v>
      </c>
      <c r="G31" s="131">
        <v>17584.8</v>
      </c>
      <c r="H31" s="131">
        <v>1561.9</v>
      </c>
      <c r="I31" s="131">
        <v>703</v>
      </c>
      <c r="J31" s="107">
        <f t="shared" si="0"/>
        <v>45710.6465</v>
      </c>
      <c r="K31" s="108">
        <f>IF(Паспорт!P32&gt;0,Паспорт!P32,K30)</f>
        <v>37.2064</v>
      </c>
      <c r="L31" s="26"/>
      <c r="M31" s="31"/>
    </row>
    <row r="32" spans="1:13" ht="15.75">
      <c r="A32" s="15"/>
      <c r="B32" s="7">
        <v>18</v>
      </c>
      <c r="C32" s="131">
        <v>18455.5</v>
      </c>
      <c r="D32" s="131">
        <v>4120.7</v>
      </c>
      <c r="E32" s="131">
        <v>2817.5</v>
      </c>
      <c r="F32" s="131">
        <v>1125.7841</v>
      </c>
      <c r="G32" s="131">
        <v>17620</v>
      </c>
      <c r="H32" s="131">
        <v>1774.4</v>
      </c>
      <c r="I32" s="131">
        <v>638.8</v>
      </c>
      <c r="J32" s="107">
        <f t="shared" si="0"/>
        <v>46552.684100000006</v>
      </c>
      <c r="K32" s="108">
        <f>IF(Паспорт!P33&gt;0,Паспорт!P33,K31)</f>
        <v>37.2064</v>
      </c>
      <c r="L32" s="26"/>
      <c r="M32" s="31"/>
    </row>
    <row r="33" spans="1:13" ht="15.75">
      <c r="A33" s="15"/>
      <c r="B33" s="7">
        <v>19</v>
      </c>
      <c r="C33" s="131">
        <v>16847.5</v>
      </c>
      <c r="D33" s="131">
        <v>3645.2</v>
      </c>
      <c r="E33" s="131">
        <v>2588.9</v>
      </c>
      <c r="F33" s="131">
        <v>1109.5526</v>
      </c>
      <c r="G33" s="131">
        <v>16578.2</v>
      </c>
      <c r="H33" s="131">
        <v>2007.8</v>
      </c>
      <c r="I33" s="131">
        <v>611.3</v>
      </c>
      <c r="J33" s="107">
        <f t="shared" si="0"/>
        <v>43388.452600000004</v>
      </c>
      <c r="K33" s="108">
        <f>IF(Паспорт!P34&gt;0,Паспорт!P34,K32)</f>
        <v>37.2064</v>
      </c>
      <c r="L33" s="26"/>
      <c r="M33" s="31"/>
    </row>
    <row r="34" spans="1:13" ht="15.75">
      <c r="A34" s="15"/>
      <c r="B34" s="7">
        <v>20</v>
      </c>
      <c r="C34" s="131">
        <v>18274.1</v>
      </c>
      <c r="D34" s="131">
        <v>4055.2</v>
      </c>
      <c r="E34" s="131">
        <v>3052.1</v>
      </c>
      <c r="F34" s="131">
        <v>898.7538</v>
      </c>
      <c r="G34" s="131">
        <v>16931.6</v>
      </c>
      <c r="H34" s="131">
        <v>1973.2</v>
      </c>
      <c r="I34" s="131">
        <v>686.7</v>
      </c>
      <c r="J34" s="107">
        <f t="shared" si="0"/>
        <v>45871.653799999985</v>
      </c>
      <c r="K34" s="108">
        <f>IF(Паспорт!P35&gt;0,Паспорт!P35,K33)</f>
        <v>37.2064</v>
      </c>
      <c r="L34" s="26"/>
      <c r="M34" s="31"/>
    </row>
    <row r="35" spans="1:13" ht="15.75">
      <c r="A35" s="15"/>
      <c r="B35" s="7">
        <v>21</v>
      </c>
      <c r="C35" s="131">
        <v>17836.4</v>
      </c>
      <c r="D35" s="131">
        <v>3715.8</v>
      </c>
      <c r="E35" s="131">
        <v>2865.5</v>
      </c>
      <c r="F35" s="131">
        <v>744.4205</v>
      </c>
      <c r="G35" s="131">
        <v>14775.8</v>
      </c>
      <c r="H35" s="131">
        <v>2400.1</v>
      </c>
      <c r="I35" s="131">
        <v>556.3</v>
      </c>
      <c r="J35" s="107">
        <f t="shared" si="0"/>
        <v>42894.3205</v>
      </c>
      <c r="K35" s="108">
        <f>IF(Паспорт!P36&gt;0,Паспорт!P36,K34)</f>
        <v>37.2064</v>
      </c>
      <c r="L35" s="26"/>
      <c r="M35" s="31"/>
    </row>
    <row r="36" spans="1:13" ht="15.75">
      <c r="A36" s="15"/>
      <c r="B36" s="7">
        <v>22</v>
      </c>
      <c r="C36" s="131">
        <v>17150.2</v>
      </c>
      <c r="D36" s="131">
        <v>3836.8</v>
      </c>
      <c r="E36" s="131">
        <v>2910.9</v>
      </c>
      <c r="F36" s="131">
        <v>641.5435</v>
      </c>
      <c r="G36" s="131">
        <v>16280.2</v>
      </c>
      <c r="H36" s="131">
        <v>2431.8</v>
      </c>
      <c r="I36" s="131">
        <v>570.4</v>
      </c>
      <c r="J36" s="107">
        <f t="shared" si="0"/>
        <v>43821.84350000001</v>
      </c>
      <c r="K36" s="108">
        <f>IF(Паспорт!P37&gt;0,Паспорт!P37,K35)</f>
        <v>36.8842</v>
      </c>
      <c r="L36" s="26"/>
      <c r="M36" s="31"/>
    </row>
    <row r="37" spans="1:13" ht="15.75">
      <c r="A37" s="15"/>
      <c r="B37" s="7">
        <v>23</v>
      </c>
      <c r="C37" s="131">
        <v>16623.7</v>
      </c>
      <c r="D37" s="131">
        <v>3469.5</v>
      </c>
      <c r="E37" s="131">
        <v>2563.5</v>
      </c>
      <c r="F37" s="131">
        <v>587.421</v>
      </c>
      <c r="G37" s="131">
        <v>16008.3</v>
      </c>
      <c r="H37" s="131">
        <v>2106.1</v>
      </c>
      <c r="I37" s="131">
        <v>554</v>
      </c>
      <c r="J37" s="107">
        <f t="shared" si="0"/>
        <v>41912.521</v>
      </c>
      <c r="K37" s="108">
        <f>IF(Паспорт!P38&gt;0,Паспорт!P38,K36)</f>
        <v>36.8842</v>
      </c>
      <c r="L37" s="26"/>
      <c r="M37" s="31"/>
    </row>
    <row r="38" spans="1:13" ht="15.75">
      <c r="A38" s="15"/>
      <c r="B38" s="7">
        <v>24</v>
      </c>
      <c r="C38" s="131">
        <v>18584.2</v>
      </c>
      <c r="D38" s="131">
        <v>3729.9</v>
      </c>
      <c r="E38" s="131">
        <v>2738.5</v>
      </c>
      <c r="F38" s="131">
        <v>914.9259</v>
      </c>
      <c r="G38" s="131">
        <v>17207.6</v>
      </c>
      <c r="H38" s="131">
        <v>2237.5</v>
      </c>
      <c r="I38" s="131">
        <v>598.4</v>
      </c>
      <c r="J38" s="107">
        <f t="shared" si="0"/>
        <v>46011.0259</v>
      </c>
      <c r="K38" s="108">
        <f>IF(Паспорт!P39&gt;0,Паспорт!P39,K37)</f>
        <v>36.8842</v>
      </c>
      <c r="L38" s="26"/>
      <c r="M38" s="31"/>
    </row>
    <row r="39" spans="1:13" ht="15.75">
      <c r="A39" s="15"/>
      <c r="B39" s="7">
        <v>25</v>
      </c>
      <c r="C39" s="131">
        <v>17911</v>
      </c>
      <c r="D39" s="131">
        <v>4013.2</v>
      </c>
      <c r="E39" s="131">
        <v>2944.3</v>
      </c>
      <c r="F39" s="131">
        <v>1163.7493</v>
      </c>
      <c r="G39" s="131">
        <v>18372.8</v>
      </c>
      <c r="H39" s="131">
        <v>3936.8</v>
      </c>
      <c r="I39" s="131">
        <v>632.8</v>
      </c>
      <c r="J39" s="107">
        <f t="shared" si="0"/>
        <v>48974.649300000005</v>
      </c>
      <c r="K39" s="108">
        <f>IF(Паспорт!P40&gt;0,Паспорт!P40,K38)</f>
        <v>36.98</v>
      </c>
      <c r="L39" s="26"/>
      <c r="M39" s="31"/>
    </row>
    <row r="40" spans="1:13" ht="15.75">
      <c r="A40" s="15"/>
      <c r="B40" s="7">
        <v>26</v>
      </c>
      <c r="C40" s="131">
        <v>17376.4</v>
      </c>
      <c r="D40" s="131">
        <v>4159.5</v>
      </c>
      <c r="E40" s="131">
        <v>3089.5</v>
      </c>
      <c r="F40" s="131">
        <v>1176.5389</v>
      </c>
      <c r="G40" s="131">
        <v>18337.1</v>
      </c>
      <c r="H40" s="131">
        <v>3992.3</v>
      </c>
      <c r="I40" s="131">
        <v>764.6</v>
      </c>
      <c r="J40" s="107">
        <f t="shared" si="0"/>
        <v>48895.9389</v>
      </c>
      <c r="K40" s="108">
        <f>IF(Паспорт!P41&gt;0,Паспорт!P41,K39)</f>
        <v>36.98</v>
      </c>
      <c r="L40" s="26"/>
      <c r="M40" s="31"/>
    </row>
    <row r="41" spans="1:13" ht="15.75">
      <c r="A41" s="15"/>
      <c r="B41" s="7">
        <v>27</v>
      </c>
      <c r="C41" s="131">
        <v>18128.9</v>
      </c>
      <c r="D41" s="131">
        <v>4257.6</v>
      </c>
      <c r="E41" s="131">
        <v>3156.1</v>
      </c>
      <c r="F41" s="131">
        <v>1022.9526</v>
      </c>
      <c r="G41" s="131">
        <v>17833.6</v>
      </c>
      <c r="H41" s="131">
        <v>3914.9</v>
      </c>
      <c r="I41" s="131">
        <v>960.8</v>
      </c>
      <c r="J41" s="107">
        <f t="shared" si="0"/>
        <v>49274.852600000006</v>
      </c>
      <c r="K41" s="108">
        <f>IF(Паспорт!P42&gt;0,Паспорт!P42,K40)</f>
        <v>36.98</v>
      </c>
      <c r="L41" s="26"/>
      <c r="M41" s="31"/>
    </row>
    <row r="42" spans="1:13" ht="15.75">
      <c r="A42" s="15"/>
      <c r="B42" s="7">
        <v>28</v>
      </c>
      <c r="C42" s="131">
        <v>16880</v>
      </c>
      <c r="D42" s="131">
        <v>3772.3</v>
      </c>
      <c r="E42" s="131">
        <v>2700.5</v>
      </c>
      <c r="F42" s="131">
        <v>682.6219</v>
      </c>
      <c r="G42" s="131">
        <v>14266.8</v>
      </c>
      <c r="H42" s="131">
        <v>3756.7</v>
      </c>
      <c r="I42" s="131">
        <v>653.1</v>
      </c>
      <c r="J42" s="107">
        <f t="shared" si="0"/>
        <v>42712.02189999999</v>
      </c>
      <c r="K42" s="108">
        <f>IF(Паспорт!P43&gt;0,Паспорт!P43,K41)</f>
        <v>36.98</v>
      </c>
      <c r="L42" s="26"/>
      <c r="M42" s="31"/>
    </row>
    <row r="43" spans="1:13" ht="12.75" customHeight="1">
      <c r="A43" s="15"/>
      <c r="B43" s="7">
        <v>29</v>
      </c>
      <c r="C43" s="131">
        <v>17023.7</v>
      </c>
      <c r="D43" s="131">
        <v>3789.5</v>
      </c>
      <c r="E43" s="131">
        <v>2715.2</v>
      </c>
      <c r="F43" s="131">
        <v>642.2521</v>
      </c>
      <c r="G43" s="131">
        <v>17451.2</v>
      </c>
      <c r="H43" s="131">
        <v>3149.8</v>
      </c>
      <c r="I43" s="131">
        <v>630.3</v>
      </c>
      <c r="J43" s="107">
        <f t="shared" si="0"/>
        <v>45401.95210000001</v>
      </c>
      <c r="K43" s="108">
        <f>IF(Паспорт!P44&gt;0,Паспорт!P44,K42)</f>
        <v>37.0507</v>
      </c>
      <c r="L43" s="26"/>
      <c r="M43" s="31"/>
    </row>
    <row r="44" spans="1:13" ht="15" customHeight="1">
      <c r="A44" s="15"/>
      <c r="B44" s="7">
        <v>30</v>
      </c>
      <c r="C44" s="131">
        <v>17306.8</v>
      </c>
      <c r="D44" s="131">
        <v>3563.9</v>
      </c>
      <c r="E44" s="131">
        <v>2765</v>
      </c>
      <c r="F44" s="131">
        <v>589.4182</v>
      </c>
      <c r="G44" s="131">
        <v>17038.9</v>
      </c>
      <c r="H44" s="131">
        <v>3494.7</v>
      </c>
      <c r="I44" s="131">
        <v>667.7</v>
      </c>
      <c r="J44" s="107">
        <f t="shared" si="0"/>
        <v>45426.4182</v>
      </c>
      <c r="K44" s="108">
        <f>IF(Паспорт!P45&gt;0,Паспорт!P45,K43)</f>
        <v>37.0507</v>
      </c>
      <c r="L44" s="26"/>
      <c r="M44" s="31"/>
    </row>
    <row r="45" spans="1:13" ht="13.5" customHeight="1">
      <c r="A45" s="15"/>
      <c r="B45" s="7">
        <v>31</v>
      </c>
      <c r="C45" s="131">
        <v>18283.8</v>
      </c>
      <c r="D45" s="131">
        <v>3940.9</v>
      </c>
      <c r="E45" s="131">
        <v>2821.5</v>
      </c>
      <c r="F45" s="131">
        <v>1369.0813</v>
      </c>
      <c r="G45" s="131">
        <v>17659</v>
      </c>
      <c r="H45" s="131">
        <v>5611.7</v>
      </c>
      <c r="I45" s="131">
        <v>781.2</v>
      </c>
      <c r="J45" s="107">
        <f t="shared" si="0"/>
        <v>50467.1813</v>
      </c>
      <c r="K45" s="108">
        <f>IF(Паспорт!P46&gt;0,Паспорт!P46,K44)</f>
        <v>37.0507</v>
      </c>
      <c r="L45" s="123"/>
      <c r="M45" s="31"/>
    </row>
    <row r="46" spans="1:14" ht="66" customHeight="1">
      <c r="A46" s="15"/>
      <c r="B46" s="7" t="s">
        <v>42</v>
      </c>
      <c r="C46" s="109">
        <f aca="true" t="shared" si="1" ref="C46:I46">SUM(C15:C45)</f>
        <v>542030.4000000001</v>
      </c>
      <c r="D46" s="109">
        <f t="shared" si="1"/>
        <v>118276.59999999999</v>
      </c>
      <c r="E46" s="109">
        <f t="shared" si="1"/>
        <v>87102.80000000002</v>
      </c>
      <c r="F46" s="109">
        <f t="shared" si="1"/>
        <v>45042.744399999996</v>
      </c>
      <c r="G46" s="110">
        <f t="shared" si="1"/>
        <v>509228.49999999994</v>
      </c>
      <c r="H46" s="109">
        <f t="shared" si="1"/>
        <v>94164.4</v>
      </c>
      <c r="I46" s="109">
        <f t="shared" si="1"/>
        <v>20561.699999999997</v>
      </c>
      <c r="J46" s="111">
        <f>SUM(J15:J45)</f>
        <v>1416407.1444</v>
      </c>
      <c r="K46" s="112">
        <f>SUMPRODUCT(K15:K45,J15:J45)/SUM(J15:J45)</f>
        <v>37.032380665850695</v>
      </c>
      <c r="L46" s="29"/>
      <c r="M46" s="154"/>
      <c r="N46" s="154"/>
    </row>
    <row r="47" spans="1:13" ht="14.25" customHeight="1" hidden="1">
      <c r="A47" s="15"/>
      <c r="B47" s="7">
        <v>31</v>
      </c>
      <c r="C47" s="113"/>
      <c r="D47" s="114"/>
      <c r="E47" s="114"/>
      <c r="F47" s="114"/>
      <c r="G47" s="115"/>
      <c r="H47" s="114"/>
      <c r="I47" s="114"/>
      <c r="J47" s="114"/>
      <c r="K47" s="114"/>
      <c r="L47" s="27"/>
      <c r="M47"/>
    </row>
    <row r="48" spans="1:13" ht="12.75">
      <c r="A48" s="15"/>
      <c r="B48" s="15"/>
      <c r="C48" s="160"/>
      <c r="D48" s="160"/>
      <c r="E48" s="160"/>
      <c r="F48" s="160"/>
      <c r="G48" s="160"/>
      <c r="H48" s="160"/>
      <c r="I48" s="160"/>
      <c r="J48" s="160"/>
      <c r="K48" s="160"/>
      <c r="L48" s="28"/>
      <c r="M48"/>
    </row>
    <row r="49" spans="1:11" ht="12.75">
      <c r="A49" s="15"/>
      <c r="B49" s="15"/>
      <c r="C49" s="2"/>
      <c r="D49" s="2"/>
      <c r="E49" s="15"/>
      <c r="F49" s="15"/>
      <c r="G49" s="116"/>
      <c r="H49" s="15"/>
      <c r="I49" s="15"/>
      <c r="J49" s="15"/>
      <c r="K49" s="15"/>
    </row>
    <row r="50" spans="1:12" ht="14.25">
      <c r="A50" s="15"/>
      <c r="B50" s="117" t="s">
        <v>70</v>
      </c>
      <c r="C50" s="117"/>
      <c r="D50" s="118"/>
      <c r="E50" s="118"/>
      <c r="F50" s="118"/>
      <c r="G50" s="119" t="s">
        <v>71</v>
      </c>
      <c r="H50" s="117"/>
      <c r="I50" s="117"/>
      <c r="J50" s="118"/>
      <c r="K50" s="118"/>
      <c r="L50" s="88"/>
    </row>
    <row r="51" spans="1:12" ht="12.75">
      <c r="A51" s="15"/>
      <c r="B51" s="2"/>
      <c r="C51" s="2" t="s">
        <v>39</v>
      </c>
      <c r="D51" s="15"/>
      <c r="E51" s="15"/>
      <c r="F51" s="15"/>
      <c r="G51" s="120" t="s">
        <v>49</v>
      </c>
      <c r="H51" s="121"/>
      <c r="I51" s="121" t="s">
        <v>0</v>
      </c>
      <c r="J51" s="15"/>
      <c r="K51" s="122" t="s">
        <v>17</v>
      </c>
      <c r="L51" s="2"/>
    </row>
    <row r="52" spans="1:12" ht="18" customHeight="1">
      <c r="A52" s="15"/>
      <c r="B52" s="117" t="s">
        <v>63</v>
      </c>
      <c r="C52" s="117"/>
      <c r="D52" s="118"/>
      <c r="E52" s="118"/>
      <c r="F52" s="118"/>
      <c r="G52" s="119" t="s">
        <v>44</v>
      </c>
      <c r="H52" s="118"/>
      <c r="I52" s="118"/>
      <c r="J52" s="118"/>
      <c r="K52" s="118"/>
      <c r="L52" s="89"/>
    </row>
    <row r="53" spans="1:12" ht="12.75">
      <c r="A53" s="15"/>
      <c r="B53" s="2"/>
      <c r="C53" s="2" t="s">
        <v>40</v>
      </c>
      <c r="D53" s="15"/>
      <c r="E53" s="15"/>
      <c r="F53" s="15"/>
      <c r="G53" s="120" t="s">
        <v>49</v>
      </c>
      <c r="H53" s="121"/>
      <c r="I53" s="121" t="s">
        <v>0</v>
      </c>
      <c r="J53" s="15"/>
      <c r="K53" s="122" t="s">
        <v>17</v>
      </c>
      <c r="L53" s="2"/>
    </row>
  </sheetData>
  <sheetProtection/>
  <mergeCells count="17">
    <mergeCell ref="M15:N22"/>
    <mergeCell ref="M46:N46"/>
    <mergeCell ref="C5:K5"/>
    <mergeCell ref="B8:K8"/>
    <mergeCell ref="B9:K9"/>
    <mergeCell ref="B11:B14"/>
    <mergeCell ref="C11:I11"/>
    <mergeCell ref="J11:J14"/>
    <mergeCell ref="K11:K14"/>
    <mergeCell ref="C12:C14"/>
    <mergeCell ref="C48:K48"/>
    <mergeCell ref="F12:F14"/>
    <mergeCell ref="G12:G14"/>
    <mergeCell ref="H12:H14"/>
    <mergeCell ref="I12:I14"/>
    <mergeCell ref="D12:D14"/>
    <mergeCell ref="E12:E14"/>
  </mergeCells>
  <printOptions/>
  <pageMargins left="0.7" right="0.7" top="0.75" bottom="0.75" header="0.3" footer="0.3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UTG</cp:lastModifiedBy>
  <cp:lastPrinted>2016-09-07T11:23:23Z</cp:lastPrinted>
  <dcterms:created xsi:type="dcterms:W3CDTF">2010-01-29T08:37:16Z</dcterms:created>
  <dcterms:modified xsi:type="dcterms:W3CDTF">2016-09-07T11:24:05Z</dcterms:modified>
  <cp:category/>
  <cp:version/>
  <cp:contentType/>
  <cp:contentStatus/>
</cp:coreProperties>
</file>