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<sst xmlns="http://schemas.openxmlformats.org/spreadsheetml/2006/main" count="49" uniqueCount="45">
  <si>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</si>
  <si>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</si>
  <si>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</si>
  <si>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</si>
  <si>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</si>
  <si>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</si>
  <si>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</si>
  <si>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</si>
  <si>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</si>
  <si>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</si>
  <si>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</si>
  <si>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</si>
  <si>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</si>
  <si>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</si>
  <si>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</si>
  <si>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</si>
  <si>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</si>
  <si>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</si>
  <si>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</si>
  <si>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</si>
  <si>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</si>
  <si>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</si>
  <si>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</si>
  <si>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</si>
  <si>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</si>
  <si>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</si>
  <si>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</si>
  <si>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</si>
  <si>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</si>
  <si>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</si>
  <si>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</si>
  <si>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</si>
  <si>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</si>
  <si>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</si>
  <si>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</si>
  <si>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</si>
  <si>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</si>
  <si>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</si>
  <si>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</si>
  <si>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</si>
  <si>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</si>
  <si>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t>відсутн.</t>
  </si>
  <si>
    <r>
      <t xml:space="preserve">переданого   </t>
    </r>
    <r>
      <rPr>
        <b/>
        <sz val="10"/>
        <rFont val="Arial"/>
        <family val="2"/>
      </rPr>
      <t xml:space="preserve">ПАТ "УКРТРАНСГАЗ" філія УМГ "КИЇВТРАНСГАЗ" Лубенським ЛВУМГ  </t>
    </r>
    <r>
      <rPr>
        <sz val="10"/>
        <rFont val="Arial"/>
        <family val="2"/>
      </rPr>
      <t xml:space="preserve">  та прийнятого    </t>
    </r>
    <r>
      <rPr>
        <b/>
        <sz val="10"/>
        <rFont val="Arial"/>
        <family val="2"/>
      </rPr>
      <t>ПАТ "Чернігівгаз"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Богдани</t>
    </r>
  </si>
  <si>
    <r>
      <t>з газопроводу ____Гнідинці-Шебелинка-Полтава-Київ (ШПК)  __________за період з ___</t>
    </r>
    <r>
      <rPr>
        <b/>
        <sz val="10"/>
        <rFont val="Arial"/>
        <family val="2"/>
      </rPr>
      <t xml:space="preserve">01.07.2016 року_______ по _______31.07.2016 року </t>
    </r>
    <r>
      <rPr>
        <sz val="10"/>
        <rFont val="Arial"/>
        <family val="2"/>
      </rPr>
      <t>_______________________</t>
    </r>
  </si>
  <si>
    <t>29.07.2016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</si>
</sst>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186" fontId="3" fillId="0" borderId="10" xfId="0" applyNumberFormat="1" applyFont="1" applyFill="1" applyBorder="1" applyAlignment="1">
      <alignment horizontal="center" vertical="top" wrapText="1"/>
    </xf>
    <xf numFmtId="186" fontId="18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textRotation="90" wrapText="1"/>
    </xf>
    <xf numFmtId="0" fontId="16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6" fillId="0" borderId="14" xfId="0" applyFont="1" applyBorder="1" applyAlignment="1">
      <alignment textRotation="90" wrapText="1"/>
    </xf>
    <xf numFmtId="0" fontId="6" fillId="0" borderId="15" xfId="0" applyFont="1" applyBorder="1" applyAlignment="1">
      <alignment textRotation="90" wrapText="1"/>
    </xf>
    <xf numFmtId="0" fontId="0" fillId="0" borderId="16" xfId="0" applyBorder="1" applyAlignment="1">
      <alignment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185" fontId="17" fillId="0" borderId="13" xfId="0" applyNumberFormat="1" applyFont="1" applyBorder="1" applyAlignment="1">
      <alignment horizontal="center" vertical="center" wrapText="1"/>
    </xf>
    <xf numFmtId="185" fontId="17" fillId="0" borderId="1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3" fillId="0" borderId="18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13" fillId="0" borderId="14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77.896</v>
          </cell>
          <cell r="C236">
            <v>11.379</v>
          </cell>
          <cell r="D236">
            <v>1.236</v>
          </cell>
          <cell r="E236">
            <v>0.332</v>
          </cell>
          <cell r="F236">
            <v>0.1</v>
          </cell>
          <cell r="G236">
            <v>0.185</v>
          </cell>
          <cell r="H236">
            <v>0.207</v>
          </cell>
          <cell r="I236">
            <v>0</v>
          </cell>
          <cell r="J236">
            <v>0.058</v>
          </cell>
          <cell r="K236">
            <v>5.795</v>
          </cell>
          <cell r="L236">
            <v>2.804</v>
          </cell>
          <cell r="M236">
            <v>0.008</v>
          </cell>
        </row>
        <row r="240">
          <cell r="M240">
            <v>0.83</v>
          </cell>
        </row>
        <row r="241">
          <cell r="M241">
            <v>34.99</v>
          </cell>
          <cell r="N241">
            <v>8352</v>
          </cell>
        </row>
        <row r="242">
          <cell r="M242">
            <v>38.6</v>
          </cell>
          <cell r="N242">
            <v>9212</v>
          </cell>
        </row>
        <row r="244">
          <cell r="M244">
            <v>46.6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77.956</v>
          </cell>
          <cell r="C236">
            <v>11.409</v>
          </cell>
          <cell r="D236">
            <v>1.706</v>
          </cell>
          <cell r="E236">
            <v>0.312</v>
          </cell>
          <cell r="F236">
            <v>0.12</v>
          </cell>
          <cell r="G236">
            <v>0.131</v>
          </cell>
          <cell r="H236">
            <v>0.161</v>
          </cell>
          <cell r="I236">
            <v>0</v>
          </cell>
          <cell r="J236">
            <v>0.038</v>
          </cell>
          <cell r="K236">
            <v>5.2</v>
          </cell>
          <cell r="L236">
            <v>2.941</v>
          </cell>
          <cell r="M236">
            <v>0.026</v>
          </cell>
        </row>
        <row r="240">
          <cell r="M240">
            <v>0.831</v>
          </cell>
        </row>
        <row r="241">
          <cell r="M241">
            <v>35.26</v>
          </cell>
          <cell r="N241">
            <v>8416</v>
          </cell>
        </row>
        <row r="242">
          <cell r="M242">
            <v>38.97</v>
          </cell>
          <cell r="N242">
            <v>9301</v>
          </cell>
        </row>
        <row r="244">
          <cell r="M244">
            <v>46.91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79.918</v>
          </cell>
          <cell r="C236">
            <v>10.387</v>
          </cell>
          <cell r="D236">
            <v>1.926</v>
          </cell>
          <cell r="E236">
            <v>0.402</v>
          </cell>
          <cell r="F236">
            <v>0.138</v>
          </cell>
          <cell r="G236">
            <v>0.115</v>
          </cell>
          <cell r="H236">
            <v>0.137</v>
          </cell>
          <cell r="I236">
            <v>0</v>
          </cell>
          <cell r="J236">
            <v>0.043</v>
          </cell>
          <cell r="K236">
            <v>3.803</v>
          </cell>
          <cell r="L236">
            <v>3.123</v>
          </cell>
          <cell r="M236">
            <v>0.008</v>
          </cell>
        </row>
        <row r="240">
          <cell r="M240">
            <v>0.824</v>
          </cell>
        </row>
        <row r="241">
          <cell r="M241">
            <v>35.57</v>
          </cell>
          <cell r="N241">
            <v>8490</v>
          </cell>
        </row>
        <row r="242">
          <cell r="M242">
            <v>39.32</v>
          </cell>
          <cell r="N242">
            <v>9384</v>
          </cell>
        </row>
        <row r="244">
          <cell r="M244">
            <v>47.54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6">
          <cell r="B236">
            <v>77.741</v>
          </cell>
          <cell r="C236">
            <v>11.882</v>
          </cell>
          <cell r="D236">
            <v>1.555</v>
          </cell>
          <cell r="E236">
            <v>0.39</v>
          </cell>
          <cell r="F236">
            <v>0.116</v>
          </cell>
          <cell r="G236">
            <v>0.166</v>
          </cell>
          <cell r="H236">
            <v>0.192</v>
          </cell>
          <cell r="I236">
            <v>0.004</v>
          </cell>
          <cell r="J236">
            <v>0.048</v>
          </cell>
          <cell r="K236">
            <v>5.239</v>
          </cell>
          <cell r="L236">
            <v>2.651</v>
          </cell>
          <cell r="M236">
            <v>0.016</v>
          </cell>
        </row>
        <row r="240">
          <cell r="M240">
            <v>0.832</v>
          </cell>
        </row>
        <row r="241">
          <cell r="M241">
            <v>35.54</v>
          </cell>
          <cell r="N241">
            <v>8482</v>
          </cell>
        </row>
        <row r="242">
          <cell r="M242">
            <v>39.27</v>
          </cell>
          <cell r="N242">
            <v>9373</v>
          </cell>
        </row>
        <row r="244">
          <cell r="M244">
            <v>47.24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7">
      <selection activeCell="Z45" sqref="Z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4"/>
      <c r="X2" s="35"/>
      <c r="Y2" s="35"/>
      <c r="Z2" s="35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49" t="s">
        <v>29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50"/>
    </row>
    <row r="7" spans="2:28" ht="33" customHeight="1">
      <c r="B7" s="36" t="s">
        <v>42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4"/>
      <c r="AB7" s="4"/>
    </row>
    <row r="8" spans="2:28" ht="18" customHeight="1">
      <c r="B8" s="38" t="s">
        <v>43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"/>
      <c r="AB8" s="4"/>
    </row>
    <row r="9" spans="2:30" ht="32.25" customHeight="1">
      <c r="B9" s="55" t="s">
        <v>11</v>
      </c>
      <c r="C9" s="44" t="s">
        <v>30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  <c r="O9" s="51" t="s">
        <v>31</v>
      </c>
      <c r="P9" s="52"/>
      <c r="Q9" s="52"/>
      <c r="R9" s="53"/>
      <c r="S9" s="53"/>
      <c r="T9" s="54"/>
      <c r="U9" s="68" t="s">
        <v>27</v>
      </c>
      <c r="V9" s="71" t="s">
        <v>28</v>
      </c>
      <c r="W9" s="47" t="s">
        <v>24</v>
      </c>
      <c r="X9" s="47" t="s">
        <v>25</v>
      </c>
      <c r="Y9" s="47" t="s">
        <v>26</v>
      </c>
      <c r="Z9" s="48" t="s">
        <v>37</v>
      </c>
      <c r="AA9" s="4"/>
      <c r="AC9" s="7"/>
      <c r="AD9"/>
    </row>
    <row r="10" spans="2:30" ht="48.75" customHeight="1">
      <c r="B10" s="56"/>
      <c r="C10" s="40" t="s">
        <v>12</v>
      </c>
      <c r="D10" s="40" t="s">
        <v>13</v>
      </c>
      <c r="E10" s="40" t="s">
        <v>14</v>
      </c>
      <c r="F10" s="40" t="s">
        <v>15</v>
      </c>
      <c r="G10" s="40" t="s">
        <v>16</v>
      </c>
      <c r="H10" s="40" t="s">
        <v>17</v>
      </c>
      <c r="I10" s="40" t="s">
        <v>18</v>
      </c>
      <c r="J10" s="40" t="s">
        <v>19</v>
      </c>
      <c r="K10" s="40" t="s">
        <v>20</v>
      </c>
      <c r="L10" s="40" t="s">
        <v>21</v>
      </c>
      <c r="M10" s="41" t="s">
        <v>22</v>
      </c>
      <c r="N10" s="41" t="s">
        <v>23</v>
      </c>
      <c r="O10" s="41" t="s">
        <v>5</v>
      </c>
      <c r="P10" s="60" t="s">
        <v>6</v>
      </c>
      <c r="Q10" s="41" t="s">
        <v>8</v>
      </c>
      <c r="R10" s="41" t="s">
        <v>7</v>
      </c>
      <c r="S10" s="41" t="s">
        <v>9</v>
      </c>
      <c r="T10" s="41" t="s">
        <v>10</v>
      </c>
      <c r="U10" s="69"/>
      <c r="V10" s="42"/>
      <c r="W10" s="47"/>
      <c r="X10" s="47"/>
      <c r="Y10" s="47"/>
      <c r="Z10" s="48"/>
      <c r="AA10" s="4"/>
      <c r="AC10" s="7"/>
      <c r="AD10"/>
    </row>
    <row r="11" spans="2:30" ht="15.75" customHeight="1">
      <c r="B11" s="56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2"/>
      <c r="N11" s="42"/>
      <c r="O11" s="42"/>
      <c r="P11" s="61"/>
      <c r="Q11" s="58"/>
      <c r="R11" s="42"/>
      <c r="S11" s="42"/>
      <c r="T11" s="42"/>
      <c r="U11" s="69"/>
      <c r="V11" s="42"/>
      <c r="W11" s="47"/>
      <c r="X11" s="47"/>
      <c r="Y11" s="47"/>
      <c r="Z11" s="48"/>
      <c r="AA11" s="4"/>
      <c r="AC11" s="7"/>
      <c r="AD11"/>
    </row>
    <row r="12" spans="2:30" ht="21" customHeight="1">
      <c r="B12" s="57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3"/>
      <c r="N12" s="43"/>
      <c r="O12" s="43"/>
      <c r="P12" s="62"/>
      <c r="Q12" s="59"/>
      <c r="R12" s="43"/>
      <c r="S12" s="43"/>
      <c r="T12" s="43"/>
      <c r="U12" s="70"/>
      <c r="V12" s="43"/>
      <c r="W12" s="47"/>
      <c r="X12" s="47"/>
      <c r="Y12" s="47"/>
      <c r="Z12" s="48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5"/>
      <c r="R13" s="26"/>
      <c r="S13" s="11"/>
      <c r="T13" s="26"/>
      <c r="U13" s="11"/>
      <c r="V13" s="11"/>
      <c r="W13" s="18"/>
      <c r="X13" s="11"/>
      <c r="Y13" s="11"/>
      <c r="Z13" s="31">
        <v>0.101</v>
      </c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5"/>
      <c r="R14" s="26"/>
      <c r="S14" s="11"/>
      <c r="T14" s="26"/>
      <c r="U14" s="11"/>
      <c r="V14" s="11"/>
      <c r="W14" s="21"/>
      <c r="X14" s="11"/>
      <c r="Y14" s="11"/>
      <c r="Z14" s="31">
        <v>0.0757</v>
      </c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5"/>
      <c r="R15" s="26"/>
      <c r="S15" s="11"/>
      <c r="T15" s="26"/>
      <c r="U15" s="11"/>
      <c r="V15" s="11"/>
      <c r="W15" s="18"/>
      <c r="X15" s="11"/>
      <c r="Y15" s="11"/>
      <c r="Z15" s="31">
        <v>0.1097</v>
      </c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>
        <f>'[1]Лист1'!$B$236</f>
        <v>77.896</v>
      </c>
      <c r="D16" s="17">
        <f>'[1]Лист1'!$C$236</f>
        <v>11.379</v>
      </c>
      <c r="E16" s="17">
        <f>'[1]Лист1'!$D$236</f>
        <v>1.236</v>
      </c>
      <c r="F16" s="17">
        <f>'[1]Лист1'!$F$236</f>
        <v>0.1</v>
      </c>
      <c r="G16" s="17">
        <f>'[1]Лист1'!$E$236</f>
        <v>0.332</v>
      </c>
      <c r="H16" s="17">
        <f>'[1]Лист1'!$I$236</f>
        <v>0</v>
      </c>
      <c r="I16" s="17">
        <f>'[1]Лист1'!$H$236</f>
        <v>0.207</v>
      </c>
      <c r="J16" s="17">
        <f>'[1]Лист1'!$G$236</f>
        <v>0.185</v>
      </c>
      <c r="K16" s="17">
        <f>'[1]Лист1'!$J$236</f>
        <v>0.058</v>
      </c>
      <c r="L16" s="17">
        <f>'[1]Лист1'!$M$236</f>
        <v>0.008</v>
      </c>
      <c r="M16" s="17">
        <f>'[1]Лист1'!$K$236</f>
        <v>5.795</v>
      </c>
      <c r="N16" s="17">
        <f>'[1]Лист1'!$L$236</f>
        <v>2.804</v>
      </c>
      <c r="O16" s="17">
        <f>'[1]Лист1'!$M$240</f>
        <v>0.83</v>
      </c>
      <c r="P16" s="26">
        <f>'[1]Лист1'!$M$241</f>
        <v>34.99</v>
      </c>
      <c r="Q16" s="25">
        <f>'[1]Лист1'!$N$241</f>
        <v>8352</v>
      </c>
      <c r="R16" s="26">
        <f>'[1]Лист1'!$M$242</f>
        <v>38.6</v>
      </c>
      <c r="S16" s="11">
        <f>'[1]Лист1'!$N$242</f>
        <v>9212</v>
      </c>
      <c r="T16" s="26">
        <f>'[1]Лист1'!$M$244</f>
        <v>46.6</v>
      </c>
      <c r="U16" s="11">
        <v>-9.3</v>
      </c>
      <c r="V16" s="11">
        <v>-5.7</v>
      </c>
      <c r="W16" s="18"/>
      <c r="X16" s="11"/>
      <c r="Y16" s="11"/>
      <c r="Z16" s="31">
        <v>0.1114</v>
      </c>
      <c r="AB16" s="14">
        <f t="shared" si="0"/>
        <v>100</v>
      </c>
      <c r="AC16" s="15" t="str">
        <f>IF(AB16=100,"ОК"," ")</f>
        <v>ОК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5"/>
      <c r="R17" s="26"/>
      <c r="S17" s="11"/>
      <c r="T17" s="26"/>
      <c r="U17" s="11"/>
      <c r="V17" s="11"/>
      <c r="W17" s="20"/>
      <c r="X17" s="11"/>
      <c r="Y17" s="11"/>
      <c r="Z17" s="31">
        <v>0.1188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5"/>
      <c r="R18" s="26"/>
      <c r="S18" s="11"/>
      <c r="T18" s="26"/>
      <c r="U18" s="11"/>
      <c r="V18" s="11"/>
      <c r="W18" s="20"/>
      <c r="X18" s="20"/>
      <c r="Y18" s="11"/>
      <c r="Z18" s="31">
        <v>0.1243</v>
      </c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5"/>
      <c r="R19" s="26"/>
      <c r="S19" s="11"/>
      <c r="T19" s="26"/>
      <c r="U19" s="11"/>
      <c r="V19" s="11"/>
      <c r="W19" s="20"/>
      <c r="X19" s="11"/>
      <c r="Y19" s="11"/>
      <c r="Z19" s="31">
        <v>0.046299999999999994</v>
      </c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5"/>
      <c r="R20" s="26"/>
      <c r="S20" s="11"/>
      <c r="T20" s="26"/>
      <c r="U20" s="11"/>
      <c r="V20" s="11"/>
      <c r="W20" s="20"/>
      <c r="X20" s="11"/>
      <c r="Y20" s="11"/>
      <c r="Z20" s="31">
        <v>0.3103</v>
      </c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5"/>
      <c r="R21" s="26"/>
      <c r="S21" s="11"/>
      <c r="T21" s="26"/>
      <c r="U21" s="11"/>
      <c r="V21" s="11"/>
      <c r="W21" s="18"/>
      <c r="X21" s="11"/>
      <c r="Y21" s="11"/>
      <c r="Z21" s="31">
        <v>0.8593</v>
      </c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5"/>
      <c r="R22" s="26"/>
      <c r="S22" s="11"/>
      <c r="T22" s="26"/>
      <c r="U22" s="11"/>
      <c r="V22" s="11"/>
      <c r="W22" s="20"/>
      <c r="X22" s="11"/>
      <c r="Y22" s="11"/>
      <c r="Z22" s="31">
        <v>0.1178</v>
      </c>
      <c r="AB22" s="14">
        <f t="shared" si="0"/>
        <v>0</v>
      </c>
      <c r="AC22" s="15"/>
    </row>
    <row r="23" spans="2:29" s="13" customFormat="1" ht="12.75">
      <c r="B23" s="9">
        <v>11</v>
      </c>
      <c r="C23" s="17">
        <f>'[2]Лист1'!$B$236</f>
        <v>77.956</v>
      </c>
      <c r="D23" s="17">
        <f>'[2]Лист1'!$C$236</f>
        <v>11.409</v>
      </c>
      <c r="E23" s="17">
        <f>'[2]Лист1'!$D$236</f>
        <v>1.706</v>
      </c>
      <c r="F23" s="17">
        <f>'[2]Лист1'!$F$236</f>
        <v>0.12</v>
      </c>
      <c r="G23" s="17">
        <f>'[2]Лист1'!$E$236</f>
        <v>0.312</v>
      </c>
      <c r="H23" s="17">
        <f>'[2]Лист1'!$I$236</f>
        <v>0</v>
      </c>
      <c r="I23" s="17">
        <f>'[2]Лист1'!$H$236</f>
        <v>0.161</v>
      </c>
      <c r="J23" s="17">
        <f>'[2]Лист1'!$G$236</f>
        <v>0.131</v>
      </c>
      <c r="K23" s="17">
        <f>'[2]Лист1'!$J$236</f>
        <v>0.038</v>
      </c>
      <c r="L23" s="17">
        <f>'[2]Лист1'!$M$236</f>
        <v>0.026</v>
      </c>
      <c r="M23" s="17">
        <f>'[2]Лист1'!$K$236</f>
        <v>5.2</v>
      </c>
      <c r="N23" s="17">
        <f>'[2]Лист1'!$L$236</f>
        <v>2.941</v>
      </c>
      <c r="O23" s="17">
        <f>'[2]Лист1'!$M$240</f>
        <v>0.831</v>
      </c>
      <c r="P23" s="26">
        <f>'[2]Лист1'!$M$241</f>
        <v>35.26</v>
      </c>
      <c r="Q23" s="25">
        <f>'[2]Лист1'!$N$241</f>
        <v>8416</v>
      </c>
      <c r="R23" s="26">
        <f>'[2]Лист1'!$M$242</f>
        <v>38.97</v>
      </c>
      <c r="S23" s="11">
        <f>'[2]Лист1'!$N$242</f>
        <v>9301</v>
      </c>
      <c r="T23" s="26">
        <f>'[2]Лист1'!$M$244</f>
        <v>46.91</v>
      </c>
      <c r="U23" s="11">
        <v>-9.9</v>
      </c>
      <c r="V23" s="11">
        <v>-6.7</v>
      </c>
      <c r="W23" s="20" t="s">
        <v>41</v>
      </c>
      <c r="X23" s="20" t="s">
        <v>41</v>
      </c>
      <c r="Y23" s="11">
        <f>0.0023*1000</f>
        <v>2.3</v>
      </c>
      <c r="Z23" s="31">
        <v>0.1172</v>
      </c>
      <c r="AB23" s="14">
        <f t="shared" si="0"/>
        <v>100.00000000000001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5"/>
      <c r="R24" s="26"/>
      <c r="S24" s="11"/>
      <c r="T24" s="26"/>
      <c r="U24" s="11"/>
      <c r="V24" s="11"/>
      <c r="W24" s="20"/>
      <c r="X24" s="11"/>
      <c r="Y24" s="11"/>
      <c r="Z24" s="31">
        <v>0.0847</v>
      </c>
      <c r="AB24" s="14">
        <f t="shared" si="0"/>
        <v>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6"/>
      <c r="Q25" s="25"/>
      <c r="R25" s="26"/>
      <c r="S25" s="11"/>
      <c r="T25" s="26"/>
      <c r="U25" s="11"/>
      <c r="V25" s="11"/>
      <c r="W25" s="18"/>
      <c r="X25" s="11"/>
      <c r="Y25" s="11"/>
      <c r="Z25" s="31">
        <v>0.1103</v>
      </c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6"/>
      <c r="Q26" s="25"/>
      <c r="R26" s="26"/>
      <c r="S26" s="11"/>
      <c r="T26" s="26"/>
      <c r="U26" s="11"/>
      <c r="V26" s="11"/>
      <c r="W26" s="20"/>
      <c r="X26" s="11"/>
      <c r="Y26" s="11"/>
      <c r="Z26" s="31">
        <v>0.11009999999999999</v>
      </c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6"/>
      <c r="Q27" s="25"/>
      <c r="R27" s="26"/>
      <c r="S27" s="11"/>
      <c r="T27" s="26"/>
      <c r="U27" s="11"/>
      <c r="V27" s="11"/>
      <c r="W27" s="20"/>
      <c r="X27" s="11"/>
      <c r="Y27" s="11"/>
      <c r="Z27" s="31">
        <v>0.1071</v>
      </c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6"/>
      <c r="Q28" s="25"/>
      <c r="R28" s="26"/>
      <c r="S28" s="11"/>
      <c r="T28" s="26"/>
      <c r="U28" s="11"/>
      <c r="V28" s="11"/>
      <c r="W28" s="12"/>
      <c r="X28" s="11"/>
      <c r="Y28" s="11"/>
      <c r="Z28" s="31">
        <v>0.0999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6"/>
      <c r="Q29" s="25"/>
      <c r="R29" s="26"/>
      <c r="S29" s="11"/>
      <c r="T29" s="26"/>
      <c r="U29" s="11"/>
      <c r="V29" s="11"/>
      <c r="W29" s="12"/>
      <c r="X29" s="11"/>
      <c r="Y29" s="11"/>
      <c r="Z29" s="31">
        <v>0.1703</v>
      </c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>
        <f>'[3]Лист1'!$B$236</f>
        <v>79.918</v>
      </c>
      <c r="D30" s="17">
        <f>'[3]Лист1'!$C$236</f>
        <v>10.387</v>
      </c>
      <c r="E30" s="17">
        <f>'[3]Лист1'!$D$236</f>
        <v>1.926</v>
      </c>
      <c r="F30" s="17">
        <f>'[3]Лист1'!$F$236</f>
        <v>0.138</v>
      </c>
      <c r="G30" s="17">
        <f>'[3]Лист1'!$E$236</f>
        <v>0.402</v>
      </c>
      <c r="H30" s="17">
        <f>'[3]Лист1'!$I$236</f>
        <v>0</v>
      </c>
      <c r="I30" s="17">
        <f>'[3]Лист1'!$H$236</f>
        <v>0.137</v>
      </c>
      <c r="J30" s="17">
        <f>'[3]Лист1'!$G$236</f>
        <v>0.115</v>
      </c>
      <c r="K30" s="17">
        <f>'[3]Лист1'!$J$236</f>
        <v>0.043</v>
      </c>
      <c r="L30" s="17">
        <f>'[3]Лист1'!$M$236</f>
        <v>0.008</v>
      </c>
      <c r="M30" s="17">
        <f>'[3]Лист1'!$K$236</f>
        <v>3.803</v>
      </c>
      <c r="N30" s="17">
        <f>'[3]Лист1'!$L$236</f>
        <v>3.123</v>
      </c>
      <c r="O30" s="17">
        <f>'[3]Лист1'!$M$240</f>
        <v>0.824</v>
      </c>
      <c r="P30" s="26">
        <f>'[3]Лист1'!$M$241</f>
        <v>35.57</v>
      </c>
      <c r="Q30" s="25">
        <f>'[3]Лист1'!$N$241</f>
        <v>8490</v>
      </c>
      <c r="R30" s="26">
        <f>'[3]Лист1'!$M$242</f>
        <v>39.32</v>
      </c>
      <c r="S30" s="11">
        <f>'[3]Лист1'!$N$242</f>
        <v>9384</v>
      </c>
      <c r="T30" s="26">
        <f>'[3]Лист1'!$M$244</f>
        <v>47.54</v>
      </c>
      <c r="U30" s="11">
        <v>-9</v>
      </c>
      <c r="V30" s="11">
        <v>-5.4</v>
      </c>
      <c r="W30" s="12"/>
      <c r="X30" s="11"/>
      <c r="Y30" s="11"/>
      <c r="Z30" s="31">
        <v>0.077</v>
      </c>
      <c r="AB30" s="14">
        <f t="shared" si="0"/>
        <v>100.00000000000001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6"/>
      <c r="Q31" s="25"/>
      <c r="R31" s="26"/>
      <c r="S31" s="11"/>
      <c r="T31" s="26"/>
      <c r="U31" s="11"/>
      <c r="V31" s="11"/>
      <c r="W31" s="12"/>
      <c r="X31" s="11"/>
      <c r="Y31" s="11"/>
      <c r="Z31" s="31">
        <v>0.0889</v>
      </c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6"/>
      <c r="Q32" s="17"/>
      <c r="R32" s="26"/>
      <c r="S32" s="11"/>
      <c r="T32" s="26"/>
      <c r="U32" s="11"/>
      <c r="V32" s="11"/>
      <c r="W32" s="20"/>
      <c r="X32" s="11"/>
      <c r="Y32" s="11"/>
      <c r="Z32" s="31">
        <v>0.12190000000000001</v>
      </c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6"/>
      <c r="Q33" s="17"/>
      <c r="R33" s="26"/>
      <c r="S33" s="11"/>
      <c r="T33" s="26"/>
      <c r="U33" s="11"/>
      <c r="V33" s="11"/>
      <c r="W33" s="20"/>
      <c r="X33" s="11"/>
      <c r="Y33" s="11"/>
      <c r="Z33" s="31">
        <v>0.0804</v>
      </c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6"/>
      <c r="Q34" s="25"/>
      <c r="R34" s="26"/>
      <c r="S34" s="11"/>
      <c r="T34" s="26"/>
      <c r="U34" s="11"/>
      <c r="V34" s="11"/>
      <c r="W34" s="18"/>
      <c r="X34" s="11"/>
      <c r="Y34" s="11"/>
      <c r="Z34" s="31">
        <v>0.1207</v>
      </c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6"/>
      <c r="Q35" s="17"/>
      <c r="R35" s="26"/>
      <c r="S35" s="11"/>
      <c r="T35" s="26"/>
      <c r="U35" s="11"/>
      <c r="V35" s="11"/>
      <c r="W35" s="20"/>
      <c r="X35" s="11"/>
      <c r="Y35" s="11"/>
      <c r="Z35" s="31">
        <v>0.201</v>
      </c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6"/>
      <c r="Q36" s="17"/>
      <c r="R36" s="26"/>
      <c r="S36" s="11"/>
      <c r="T36" s="26"/>
      <c r="U36" s="11"/>
      <c r="V36" s="11"/>
      <c r="W36" s="18"/>
      <c r="X36" s="11"/>
      <c r="Y36" s="11"/>
      <c r="Z36" s="31">
        <v>0.1186</v>
      </c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>
        <f>'[4]Лист1'!$B$236</f>
        <v>77.741</v>
      </c>
      <c r="D37" s="17">
        <f>'[4]Лист1'!$C$236</f>
        <v>11.882</v>
      </c>
      <c r="E37" s="17">
        <f>'[4]Лист1'!$D$236</f>
        <v>1.555</v>
      </c>
      <c r="F37" s="17">
        <f>'[4]Лист1'!$F$236</f>
        <v>0.116</v>
      </c>
      <c r="G37" s="17">
        <f>'[4]Лист1'!$E$236</f>
        <v>0.39</v>
      </c>
      <c r="H37" s="17">
        <f>'[4]Лист1'!$I$236</f>
        <v>0.004</v>
      </c>
      <c r="I37" s="17">
        <f>'[4]Лист1'!$H$236</f>
        <v>0.192</v>
      </c>
      <c r="J37" s="17">
        <f>'[4]Лист1'!$G$236</f>
        <v>0.166</v>
      </c>
      <c r="K37" s="17">
        <f>'[4]Лист1'!$J$236</f>
        <v>0.048</v>
      </c>
      <c r="L37" s="17">
        <f>'[4]Лист1'!$M$236</f>
        <v>0.016</v>
      </c>
      <c r="M37" s="17">
        <f>'[4]Лист1'!$K$236</f>
        <v>5.239</v>
      </c>
      <c r="N37" s="17">
        <f>'[4]Лист1'!$L$236</f>
        <v>2.651</v>
      </c>
      <c r="O37" s="17">
        <f>'[4]Лист1'!$M$240</f>
        <v>0.832</v>
      </c>
      <c r="P37" s="26">
        <f>'[4]Лист1'!$M$241</f>
        <v>35.54</v>
      </c>
      <c r="Q37" s="25">
        <f>'[4]Лист1'!$N$241</f>
        <v>8482</v>
      </c>
      <c r="R37" s="26">
        <f>'[4]Лист1'!$M$242</f>
        <v>39.27</v>
      </c>
      <c r="S37" s="11">
        <f>'[4]Лист1'!$N$242</f>
        <v>9373</v>
      </c>
      <c r="T37" s="26">
        <f>'[4]Лист1'!$M$244</f>
        <v>47.24</v>
      </c>
      <c r="U37" s="11">
        <v>-8.4</v>
      </c>
      <c r="V37" s="11">
        <v>-5.9</v>
      </c>
      <c r="W37" s="20"/>
      <c r="X37" s="11"/>
      <c r="Y37" s="11"/>
      <c r="Z37" s="31">
        <v>0.6407999999999999</v>
      </c>
      <c r="AB37" s="14">
        <f t="shared" si="0"/>
        <v>100.00000000000001</v>
      </c>
      <c r="AC37" s="15" t="str">
        <f>IF(AB37=100,"ОК"," ")</f>
        <v>ОК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6"/>
      <c r="Q38" s="17"/>
      <c r="R38" s="10"/>
      <c r="S38" s="11"/>
      <c r="T38" s="26"/>
      <c r="U38" s="11"/>
      <c r="V38" s="11"/>
      <c r="W38" s="20"/>
      <c r="X38" s="11"/>
      <c r="Y38" s="11"/>
      <c r="Z38" s="31">
        <v>0.22119999999999998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6"/>
      <c r="Q39" s="17"/>
      <c r="R39" s="10"/>
      <c r="S39" s="11"/>
      <c r="T39" s="26"/>
      <c r="U39" s="11"/>
      <c r="V39" s="11"/>
      <c r="W39" s="20"/>
      <c r="X39" s="12"/>
      <c r="Y39" s="12"/>
      <c r="Z39" s="32">
        <v>0.09309999999999999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6"/>
      <c r="Q40" s="17"/>
      <c r="R40" s="10"/>
      <c r="S40" s="11"/>
      <c r="T40" s="26"/>
      <c r="U40" s="11"/>
      <c r="V40" s="11"/>
      <c r="W40" s="20"/>
      <c r="X40" s="12"/>
      <c r="Y40" s="12"/>
      <c r="Z40" s="31">
        <v>0.07529999999999999</v>
      </c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6"/>
      <c r="Q41" s="25"/>
      <c r="R41" s="26"/>
      <c r="S41" s="11"/>
      <c r="T41" s="26"/>
      <c r="U41" s="11"/>
      <c r="V41" s="11"/>
      <c r="W41" s="18"/>
      <c r="X41" s="12"/>
      <c r="Y41" s="12"/>
      <c r="Z41" s="31">
        <v>0.11370000000000001</v>
      </c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6"/>
      <c r="Q42" s="17"/>
      <c r="R42" s="10"/>
      <c r="S42" s="11"/>
      <c r="T42" s="26"/>
      <c r="U42" s="11"/>
      <c r="V42" s="11"/>
      <c r="W42" s="20"/>
      <c r="X42" s="12"/>
      <c r="Y42" s="12"/>
      <c r="Z42" s="32">
        <v>0.1313</v>
      </c>
      <c r="AB42" s="14">
        <f t="shared" si="0"/>
        <v>0</v>
      </c>
      <c r="AC42" s="15" t="str">
        <f>IF(AB42=100,"ОК"," ")</f>
        <v> </v>
      </c>
    </row>
    <row r="43" spans="2:29" s="13" customFormat="1" ht="12.75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6"/>
      <c r="Q43" s="17"/>
      <c r="R43" s="10"/>
      <c r="S43" s="11"/>
      <c r="T43" s="26"/>
      <c r="U43" s="11"/>
      <c r="V43" s="11"/>
      <c r="W43" s="20"/>
      <c r="X43" s="12"/>
      <c r="Y43" s="12"/>
      <c r="Z43" s="32">
        <v>0.11109999999999999</v>
      </c>
      <c r="AB43" s="14">
        <f>SUM(C43:N43)</f>
        <v>0</v>
      </c>
      <c r="AC43" s="15" t="str">
        <f>IF(AB43=100,"ОК"," ")</f>
        <v> </v>
      </c>
    </row>
    <row r="44" spans="2:30" ht="12.75" customHeight="1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63" t="s">
        <v>38</v>
      </c>
      <c r="T44" s="63"/>
      <c r="U44" s="63"/>
      <c r="V44" s="63"/>
      <c r="W44" s="63"/>
      <c r="X44" s="63"/>
      <c r="Y44" s="64"/>
      <c r="Z44" s="33">
        <v>4.969</v>
      </c>
      <c r="AB44" s="5"/>
      <c r="AC44" s="6"/>
      <c r="AD44"/>
    </row>
    <row r="45" spans="3:25" ht="12.75"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27"/>
    </row>
    <row r="46" spans="3:25" ht="12.7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9"/>
      <c r="R46" s="19"/>
      <c r="S46" s="19"/>
      <c r="T46" s="19"/>
      <c r="U46" s="19"/>
      <c r="V46" s="19"/>
      <c r="W46" s="19"/>
      <c r="X46" s="19"/>
      <c r="Y46" s="19"/>
    </row>
    <row r="47" spans="3:20" ht="12.75">
      <c r="C47" s="65" t="s">
        <v>39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22"/>
      <c r="S47" s="66" t="s">
        <v>44</v>
      </c>
      <c r="T47" s="66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0" t="s">
        <v>40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66" t="str">
        <f>S47</f>
        <v>29.07.2016  року</v>
      </c>
      <c r="T49" s="66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36">
    <mergeCell ref="S44:Y44"/>
    <mergeCell ref="C47:Q47"/>
    <mergeCell ref="S47:T47"/>
    <mergeCell ref="S49:T49"/>
    <mergeCell ref="C45:X45"/>
    <mergeCell ref="U9:U12"/>
    <mergeCell ref="V9:V12"/>
    <mergeCell ref="B9:B12"/>
    <mergeCell ref="Q10:Q12"/>
    <mergeCell ref="S10:S12"/>
    <mergeCell ref="T10:T12"/>
    <mergeCell ref="I10:I12"/>
    <mergeCell ref="M10:M12"/>
    <mergeCell ref="L10:L12"/>
    <mergeCell ref="P10:P12"/>
    <mergeCell ref="G10:G12"/>
    <mergeCell ref="C6:AB6"/>
    <mergeCell ref="X9:X12"/>
    <mergeCell ref="E10:E12"/>
    <mergeCell ref="F10:F12"/>
    <mergeCell ref="K10:K12"/>
    <mergeCell ref="J10:J12"/>
    <mergeCell ref="O9:T9"/>
    <mergeCell ref="O10:O12"/>
    <mergeCell ref="R10:R12"/>
    <mergeCell ref="Y9:Y12"/>
    <mergeCell ref="W2:Z2"/>
    <mergeCell ref="B7:Z7"/>
    <mergeCell ref="B8:Z8"/>
    <mergeCell ref="D10:D12"/>
    <mergeCell ref="C10:C12"/>
    <mergeCell ref="N10:N12"/>
    <mergeCell ref="C9:N9"/>
    <mergeCell ref="H10:H12"/>
    <mergeCell ref="W9:W12"/>
    <mergeCell ref="Z9:Z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2016-08-02T13:07:42Z</cp:lastPrinted>
  <dcterms:created xsi:type="dcterms:W3CDTF">2010-01-29T08:37:16Z</dcterms:created>
  <dcterms:modified xsi:type="dcterms:W3CDTF">2016-08-02T13:08:42Z</dcterms:modified>
  <cp:category/>
  <cp:version/>
  <cp:contentType/>
  <cp:contentStatus/>
</cp:coreProperties>
</file>