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9320" windowHeight="10740" activeTab="1"/>
  </bookViews>
  <sheets>
    <sheet name="Паспорт" sheetId="1" r:id="rId1"/>
    <sheet name="Криворожское направление" sheetId="2" r:id="rId2"/>
    <sheet name="Одесское направление" sheetId="3" r:id="rId3"/>
  </sheets>
  <definedNames>
    <definedName name="_Hlk21234135" localSheetId="0">'Паспорт'!$B$15</definedName>
    <definedName name="OLE_LINK2" localSheetId="0">'Паспорт'!$Y$10</definedName>
    <definedName name="OLE_LINK3" localSheetId="0">'Паспорт'!#REF!</definedName>
    <definedName name="OLE_LINK5" localSheetId="0">'Паспорт'!#REF!</definedName>
    <definedName name="_xlnm.Print_Area" localSheetId="0">'Паспорт'!$A$1:$Y$48</definedName>
  </definedNames>
  <calcPr fullCalcOnLoad="1"/>
</workbook>
</file>

<file path=xl/sharedStrings.xml><?xml version="1.0" encoding="utf-8"?>
<sst xmlns="http://schemas.openxmlformats.org/spreadsheetml/2006/main" count="196" uniqueCount="136">
  <si>
    <t>підпис</t>
  </si>
  <si>
    <t xml:space="preserve">  </t>
  </si>
  <si>
    <t>метан C₁</t>
  </si>
  <si>
    <t>етан C₂</t>
  </si>
  <si>
    <t>пропан С₃</t>
  </si>
  <si>
    <t>ізо-бутан i-C₄</t>
  </si>
  <si>
    <t xml:space="preserve">Фізико-хімічні показники газу, при 20 ºС, 101,325 кПа </t>
  </si>
  <si>
    <t>Густина, кг/м3</t>
  </si>
  <si>
    <t>н-бутан н  C₄</t>
  </si>
  <si>
    <t>нео-пентан нео-C₅</t>
  </si>
  <si>
    <t>ізо-пентан i-C₅</t>
  </si>
  <si>
    <t>н-пентан н-C₅</t>
  </si>
  <si>
    <t>гексани та вищі C₆+</t>
  </si>
  <si>
    <t>Кисень О₂</t>
  </si>
  <si>
    <t>азот N₂</t>
  </si>
  <si>
    <t>діоксид вуглецю CO₂</t>
  </si>
  <si>
    <t>дата</t>
  </si>
  <si>
    <t>Компонентний склад , % мол.</t>
  </si>
  <si>
    <t>ПАСПОРТ ФІЗИКО-ХІМІЧНИХ ПОКАЗНИКІВ ПРИРОДНОГО ГАЗУ</t>
  </si>
  <si>
    <t>Теплота згоряння нижча, МДж/м3(кВт⋅год/м3)</t>
  </si>
  <si>
    <t>Теплота згоряння вища, МДж/м3 (кВт⋅год/м3)</t>
  </si>
  <si>
    <t>Число Воббе вище, МДж/м3 (кВт⋅год/м3)</t>
  </si>
  <si>
    <t xml:space="preserve">Температура точки роси  вологи
(Р = 3.92 МПа)
</t>
  </si>
  <si>
    <t>Температура точки роси  вуглеводів, ºС</t>
  </si>
  <si>
    <t>Масова концентрація сірководню, г/м3</t>
  </si>
  <si>
    <t>Масова концентрація меркаптанової сірки,  г/м3</t>
  </si>
  <si>
    <t>Число місяця</t>
  </si>
  <si>
    <t>Підрозділу підприємства, якому підпорядкована ВХАЛ</t>
  </si>
  <si>
    <t xml:space="preserve"> ВХАЛ, де здійснювались аналізи газу</t>
  </si>
  <si>
    <t xml:space="preserve">       прізвище</t>
  </si>
  <si>
    <t>ПАТ "УКРТРАНСГАЗ"</t>
  </si>
  <si>
    <t>Філія УМГ"Харківтрансгаз"</t>
  </si>
  <si>
    <t>Вимірювальна хіміко-аналітична лабораторія</t>
  </si>
  <si>
    <t>Теплота зоряння нижча кКал/м³</t>
  </si>
  <si>
    <t xml:space="preserve">Завідувач лабораторії  </t>
  </si>
  <si>
    <t>Маса механічних домішок, г/100м3</t>
  </si>
  <si>
    <t>Додаток до Паспорту фізико-хімічних показників природного газу</t>
  </si>
  <si>
    <t>Начальник служби ГВ та М</t>
  </si>
  <si>
    <t>Керівник служби, відповідальної за облік газу</t>
  </si>
  <si>
    <t xml:space="preserve">Начальник  Миколаївського    ЛВУМГ  </t>
  </si>
  <si>
    <t>Литвинюк Є.О.</t>
  </si>
  <si>
    <t>Бартальова С.В.</t>
  </si>
  <si>
    <r>
      <t>Філія "УМГ"</t>
    </r>
    <r>
      <rPr>
        <sz val="9"/>
        <rFont val="Arial"/>
        <family val="2"/>
      </rPr>
      <t>ХАРКІВТРАНСГАЗ</t>
    </r>
    <r>
      <rPr>
        <sz val="8"/>
        <rFont val="Arial"/>
        <family val="2"/>
      </rPr>
      <t>"</t>
    </r>
  </si>
  <si>
    <t xml:space="preserve">Миколаївського ЛВУМГ </t>
  </si>
  <si>
    <r>
      <t xml:space="preserve">Свідоцтво про атестацію </t>
    </r>
    <r>
      <rPr>
        <b/>
        <sz val="8"/>
        <rFont val="Arial"/>
        <family val="2"/>
      </rPr>
      <t>№ РН0050/2015</t>
    </r>
    <r>
      <rPr>
        <sz val="8"/>
        <rFont val="Arial"/>
        <family val="2"/>
      </rPr>
      <t xml:space="preserve"> дійсне до </t>
    </r>
    <r>
      <rPr>
        <b/>
        <sz val="8"/>
        <rFont val="Arial"/>
        <family val="2"/>
      </rPr>
      <t>27.05.2020 р.</t>
    </r>
  </si>
  <si>
    <t>Теплота згоряння вища, кКал/м³</t>
  </si>
  <si>
    <t>Число Воббе вище, кКал/м³</t>
  </si>
  <si>
    <r>
      <t xml:space="preserve">* ) </t>
    </r>
    <r>
      <rPr>
        <sz val="8"/>
        <rFont val="Arial Cyr"/>
        <family val="0"/>
      </rPr>
      <t>вміст меркаптанової сірки та сірководню за даними, наданими постачальниками газу</t>
    </r>
  </si>
  <si>
    <t>&lt; 0,0002 *)</t>
  </si>
  <si>
    <t>&lt; 0,0001 *)</t>
  </si>
  <si>
    <r>
      <rPr>
        <b/>
        <u val="single"/>
        <sz val="11"/>
        <rFont val="Arial"/>
        <family val="2"/>
      </rPr>
      <t xml:space="preserve">переданого Миколаївським ЛВУМГ та прийнятого    ПАТ "Миколаївгаз" </t>
    </r>
    <r>
      <rPr>
        <sz val="11"/>
        <rFont val="Arial"/>
        <family val="2"/>
      </rPr>
      <t>по ГРС-1 м. Миколаєва , ГРС-2 м. Миколаєва, ГРС с. Крива Балка, ГРС с. Ольшанське,  ГРС МГЗ,  ГРС с. Володимирівка, ГРС с. Новоукраїнка, ГРС  смт. Березнегувате,  ГРС с. Новосевастопіль,   ГРС с.Новоіванівка,  ГРС м.Баштанка,   ГРС м. Новий Буг, ГРС  с. Новоєгорівка, ГРС  с. Лоцкіне,  ГРС  с. Мар'ївка,     ГРС  с. Грейгове,  ГРС с. Горохівка,  ГРС с. Новомиколаївка, ГРС с.Прибузьке,  ГРС с.Інгулка, ГРС с. Пересадівка,  ГРС  с. Кандибіне,   ГРС с.  Гур'ївка,  ГРС  с. Себіне,  ГРС  м. Нова Одеса, ГРС с.Підлісне,ГРС с.Єланець, ГРС с.Веселий подол, ГРС с.Щербані, ГРС с.Дорошівка, ГРС м.Вознесенськ, ГРС с.Кам'янка, ГРС с.Рівне,  ГРС м.Очаків, ГРС с.Улянівка, ГРС с.Ч.Поле, ГРС с.Ш. Лан, ГРС с.Олексіївка, ГРС с.Веселинове, ГРС с.Березанка, ГРС с.Дмитрівка, ГРС с.Кубряки, ГРС м.Снігурівка, ГРС м. Казанка, ГРС с. Миколо-Гулак</t>
    </r>
  </si>
  <si>
    <t>Обсяг газу, переданого за добу, м3</t>
  </si>
  <si>
    <t>Загальний обсяг газу, тис. м3</t>
  </si>
  <si>
    <t>Теплота згоряння ниижа, та середньозважене значення МДж/м3</t>
  </si>
  <si>
    <t>Теплота згоряння нижча та середнє значення МДж/м3</t>
  </si>
  <si>
    <t>ГРС-1 вихід "місто"</t>
  </si>
  <si>
    <t>ГРС-1 вихід "Океан"</t>
  </si>
  <si>
    <t>ГРС-2 вихід "місто"</t>
  </si>
  <si>
    <t>ГРС с.Володимирівка</t>
  </si>
  <si>
    <t>ГРС с. Новоукраїнка</t>
  </si>
  <si>
    <t>ГРС м. Березнігувате</t>
  </si>
  <si>
    <t>ГРС с. Новосевастополь</t>
  </si>
  <si>
    <t>ГРС с. Новоіванівка</t>
  </si>
  <si>
    <t>ГРС м. Баштанка</t>
  </si>
  <si>
    <t>ГРС м. Н.Буг</t>
  </si>
  <si>
    <t>ГРС с. Мар'ївка</t>
  </si>
  <si>
    <t>ГРС с. Грейгове</t>
  </si>
  <si>
    <t>ГРС с. Горохівка</t>
  </si>
  <si>
    <t>ГРС с. Новомиколаївка</t>
  </si>
  <si>
    <t>ГРС с. Прибузьке</t>
  </si>
  <si>
    <t>ГРС с. Інгулка</t>
  </si>
  <si>
    <t>ГРС с. Персадівка</t>
  </si>
  <si>
    <t>ГРС м. Снігурівка</t>
  </si>
  <si>
    <t>ГРС смт. Казанка</t>
  </si>
  <si>
    <t>ГРС с. Николо Гулак</t>
  </si>
  <si>
    <t>Кривая Балка</t>
  </si>
  <si>
    <t>ГРС - Ольшанка</t>
  </si>
  <si>
    <t>ОЦЗ</t>
  </si>
  <si>
    <t>ГРС-Кандыбино</t>
  </si>
  <si>
    <t>ГРС-Гурьевка</t>
  </si>
  <si>
    <t>ГРС-Себино</t>
  </si>
  <si>
    <t>ГРС-Н.Одесса</t>
  </si>
  <si>
    <t>ГРС-Подлесное</t>
  </si>
  <si>
    <t>ГРС-Еланец</t>
  </si>
  <si>
    <t>ГРС-Правда</t>
  </si>
  <si>
    <t>ГРС-Щербани</t>
  </si>
  <si>
    <t>ГРС-Дорошовка</t>
  </si>
  <si>
    <t>ГРС-Вознесенск</t>
  </si>
  <si>
    <t>ГРС-Каменка</t>
  </si>
  <si>
    <t>ГРС-Ровное</t>
  </si>
  <si>
    <t>ГРС-Очаков</t>
  </si>
  <si>
    <t>ГРС-Ульяновка</t>
  </si>
  <si>
    <t>ГРС-Ч.Поле</t>
  </si>
  <si>
    <t>ГРС-Ш.Лан</t>
  </si>
  <si>
    <t>ГРС-Алексеевка</t>
  </si>
  <si>
    <t>ГРС-Веселиново</t>
  </si>
  <si>
    <t>ГРС-Березанка</t>
  </si>
  <si>
    <t>ГРС-Дмитриевка</t>
  </si>
  <si>
    <t>ГРС-Кубряки</t>
  </si>
  <si>
    <t>Обсяг газу, переданого за добу,  м3</t>
  </si>
  <si>
    <t>Загальний обсяг газу,  м3</t>
  </si>
  <si>
    <t>ГРС МГЗ   вихід Галицинівка</t>
  </si>
  <si>
    <t>ГРС с. Лоцкіне</t>
  </si>
  <si>
    <t>ГРС с.Новоєгорівка</t>
  </si>
  <si>
    <t>ГРС  Крива Балка</t>
  </si>
  <si>
    <t>ГРС с.Себіно</t>
  </si>
  <si>
    <t>ГРС  с Гур’ївка</t>
  </si>
  <si>
    <t>ГРС  с. Кандибіно</t>
  </si>
  <si>
    <t>ГРС м. Нова Одеса</t>
  </si>
  <si>
    <t>ГРС с. Підлісне</t>
  </si>
  <si>
    <t>ГРС с. Щербані</t>
  </si>
  <si>
    <t>ГРС с. Дорошівка</t>
  </si>
  <si>
    <t>ГРС м. Вознесенськ</t>
  </si>
  <si>
    <t>ГРС с. Кам’янка</t>
  </si>
  <si>
    <t>ГРС с. Рівне</t>
  </si>
  <si>
    <t>ГРС с. Червоне Поле</t>
  </si>
  <si>
    <t>ГРС с. Широкий Лан</t>
  </si>
  <si>
    <t>ГРС с. Олексіївка</t>
  </si>
  <si>
    <t>ГРС с. Веселинове</t>
  </si>
  <si>
    <t>ГРС с. Березанка</t>
  </si>
  <si>
    <t>ГРС с. Дмитріївка</t>
  </si>
  <si>
    <t>ГРС с. Кубряки</t>
  </si>
  <si>
    <t>Теплота згоряння нижча, та середньозважене значення МДж/м3</t>
  </si>
  <si>
    <t>ГРС смт  Ольшанське                          вихід  село</t>
  </si>
  <si>
    <t>ГРС смт  Ольшанське                  вихід  ОЦЗ</t>
  </si>
  <si>
    <t>ГРС смт Єланець</t>
  </si>
  <si>
    <t>ГРС  с. Веселий Поділ</t>
  </si>
  <si>
    <t>ГРС м. Очаків вихід  "місто"</t>
  </si>
  <si>
    <t>ГРСс. Ульянівка</t>
  </si>
  <si>
    <t>Бартальов Е.Ю.</t>
  </si>
  <si>
    <r>
      <t xml:space="preserve">          переданого Миколаївським ЛВУМГ  та прийнятого ПАТ "Миколаївгаз"по  </t>
    </r>
    <r>
      <rPr>
        <b/>
        <sz val="11"/>
        <rFont val="Times New Roman"/>
        <family val="1"/>
      </rPr>
      <t xml:space="preserve"> ГРС Одеського напрямку</t>
    </r>
    <r>
      <rPr>
        <sz val="11"/>
        <rFont val="Times New Roman"/>
        <family val="1"/>
      </rPr>
      <t xml:space="preserve">  ГРС с. Крива Балка (с.Сливине), ГРС смт Ольшанське вихід "село", ГРС смт Ольшанське вихід "ОЦЗ",   ГРС с. Кандибіне, ГРС с. Гур'ївка, ГРС с. Себіне, ГРС м. Нова Одеса, ГРС с. Підлісне, ГРС смт Єланець, ГРС с. Веселий Поділ,   ГРС с. Щербані, ГРС с. Дорошівка, ГРС м. Вознесенськ, ГРС с. Кам'янка, ГРС с. Рівне, ГРС м. Очаків вихід "місто", ГРС с. Ульянівка, ГРС с. Червоне Поле, ГРС с. Широкий Лан, ГРС с. Олексіївка, ГРС смт Веселинове, ГРС смт Березанка,  ГРС с. Дмитріївка,   ГРС с. Кубряки.                                                                                                                                                                                                                                                                                                                                                                                                                                                                                                                                                                                                                                                                                                                                                                                                                                                                                                                                                                                                                                                     за період з   01.07.2016   по   31.07.2016   </t>
    </r>
  </si>
  <si>
    <t xml:space="preserve">                                                                                                                                                                                                                                                                                                                                       </t>
  </si>
  <si>
    <r>
      <t xml:space="preserve">  переданого Миколаївським ЛВУМГ  та прийнятого ПАТ "Миколаївгаз"по ГРС </t>
    </r>
    <r>
      <rPr>
        <b/>
        <sz val="11"/>
        <rFont val="Times New Roman"/>
        <family val="1"/>
      </rPr>
      <t>Криворізького напрямку</t>
    </r>
    <r>
      <rPr>
        <sz val="11"/>
        <rFont val="Times New Roman"/>
        <family val="1"/>
      </rPr>
      <t xml:space="preserve">:   ГРС-1 м.Миколаїв вихід "місто", ГРС-1 м.Миколаїв вихід "Океан", ГРС-2 м.Миколаїв вихід "місто", ГРС с. Володимирівка, ГРС с.Новоукраїнка, ГРС м.Березнігувате, ГРС с. Новосевастополь, ГРС с. Новоіванівка,  ГРС м. Баштанка, ГРС с. Новоєгорівка, ГРС с. Лоцкине, ГРС с. Мар'ївка. ГРС с. Грейгове, ГРС с. Горохівка, ГРС с. Новомиколаївка, ГРС с. Прибузьке, ГРС с. Інгулка, ГРС с. Пересадівка, ГРс м. Новий Буг, ГРС МГЗ вихід "Галицинівка",  ГРС м. Снігурівка, ГРС смт Казанка, ГРС с. Николо Гулак,  за період з   01.07.2016   по   31.07.2016   </t>
    </r>
  </si>
  <si>
    <r>
      <t xml:space="preserve">    з газопроводу    ШДО -  ШДКРІ за період з  </t>
    </r>
    <r>
      <rPr>
        <b/>
        <sz val="11"/>
        <rFont val="Arial"/>
        <family val="2"/>
      </rPr>
      <t xml:space="preserve"> </t>
    </r>
    <r>
      <rPr>
        <b/>
        <u val="single"/>
        <sz val="11"/>
        <rFont val="Arial"/>
        <family val="2"/>
      </rPr>
      <t>01.07.2016</t>
    </r>
    <r>
      <rPr>
        <b/>
        <sz val="11"/>
        <rFont val="Arial"/>
        <family val="2"/>
      </rPr>
      <t xml:space="preserve">   </t>
    </r>
    <r>
      <rPr>
        <sz val="11"/>
        <rFont val="Arial"/>
        <family val="2"/>
      </rPr>
      <t>по</t>
    </r>
    <r>
      <rPr>
        <b/>
        <sz val="11"/>
        <rFont val="Arial"/>
        <family val="2"/>
      </rPr>
      <t xml:space="preserve">   </t>
    </r>
    <r>
      <rPr>
        <b/>
        <u val="single"/>
        <sz val="11"/>
        <rFont val="Arial"/>
        <family val="2"/>
      </rPr>
      <t xml:space="preserve">31.07.2016 </t>
    </r>
    <r>
      <rPr>
        <u val="single"/>
        <sz val="11"/>
        <rFont val="Arial"/>
        <family val="2"/>
      </rPr>
      <t xml:space="preserve"> </t>
    </r>
  </si>
  <si>
    <t>відсутні</t>
  </si>
  <si>
    <t xml:space="preserve"> </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</si>
</sst>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dd/mm/yy;@"/>
    <numFmt numFmtId="169" formatCode="0.0"/>
    <numFmt numFmtId="170" formatCode="0.000"/>
    <numFmt numFmtId="171" formatCode="0.0000"/>
    <numFmt numFmtId="172" formatCode="[$-FC19]d\ mmmm\ yyyy\ &quot;г.&quot;"/>
  </numFmts>
  <fonts count="82">
    <font>
      <sz val="10"/>
      <name val="Arial Cyr"/>
      <family val="0"/>
    </font>
    <font>
      <sz val="10"/>
      <name val="Times New Roman"/>
      <family val="1"/>
    </font>
    <font>
      <sz val="8"/>
      <name val="Times New Roman"/>
      <family val="1"/>
    </font>
    <font>
      <sz val="8"/>
      <name val="Arial Cyr"/>
      <family val="0"/>
    </font>
    <font>
      <sz val="10"/>
      <name val="Arial"/>
      <family val="2"/>
    </font>
    <font>
      <b/>
      <sz val="10"/>
      <color indexed="17"/>
      <name val="Arial Cyr"/>
      <family val="0"/>
    </font>
    <font>
      <sz val="11"/>
      <name val="Times New Roman"/>
      <family val="1"/>
    </font>
    <font>
      <sz val="11"/>
      <name val="Arial Cyr"/>
      <family val="0"/>
    </font>
    <font>
      <sz val="9"/>
      <name val="Times New Roman"/>
      <family val="1"/>
    </font>
    <font>
      <sz val="11"/>
      <name val="Arial"/>
      <family val="2"/>
    </font>
    <font>
      <sz val="9"/>
      <name val="Arial"/>
      <family val="2"/>
    </font>
    <font>
      <sz val="9"/>
      <name val="Arial Cyr"/>
      <family val="0"/>
    </font>
    <font>
      <b/>
      <sz val="11"/>
      <name val="Arial"/>
      <family val="2"/>
    </font>
    <font>
      <b/>
      <sz val="9"/>
      <name val="Arial"/>
      <family val="2"/>
    </font>
    <font>
      <b/>
      <sz val="12"/>
      <name val="Times New Roman"/>
      <family val="1"/>
    </font>
    <font>
      <sz val="8"/>
      <name val="Arial"/>
      <family val="2"/>
    </font>
    <font>
      <b/>
      <sz val="8"/>
      <name val="Arial"/>
      <family val="2"/>
    </font>
    <font>
      <b/>
      <u val="single"/>
      <sz val="11"/>
      <name val="Arial"/>
      <family val="2"/>
    </font>
    <font>
      <u val="single"/>
      <sz val="11"/>
      <name val="Arial"/>
      <family val="2"/>
    </font>
    <font>
      <b/>
      <sz val="11"/>
      <name val="Times New Roman"/>
      <family val="1"/>
    </font>
    <font>
      <b/>
      <sz val="10"/>
      <color indexed="17"/>
      <name val="Times New Roman"/>
      <family val="1"/>
    </font>
    <font>
      <b/>
      <sz val="10"/>
      <name val="Times New Roman"/>
      <family val="1"/>
    </font>
    <font>
      <b/>
      <i/>
      <sz val="9"/>
      <name val="Times New Roman"/>
      <family val="1"/>
    </font>
    <font>
      <b/>
      <i/>
      <sz val="10"/>
      <name val="Times New Roman"/>
      <family val="1"/>
    </font>
    <font>
      <b/>
      <i/>
      <sz val="12"/>
      <name val="Times New Roman"/>
      <family val="1"/>
    </font>
    <fon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2"/>
      <color indexed="10"/>
      <name val="Times New Roman"/>
      <family val="1"/>
    </font>
    <font>
      <b/>
      <sz val="12"/>
      <color indexed="10"/>
      <name val="Times New Roman"/>
      <family val="1"/>
    </font>
    <font>
      <b/>
      <sz val="10"/>
      <color indexed="57"/>
      <name val="Arial Cyr"/>
      <family val="0"/>
    </font>
    <font>
      <sz val="10"/>
      <color indexed="10"/>
      <name val="Arial Cyr"/>
      <family val="0"/>
    </font>
    <font>
      <sz val="11"/>
      <color indexed="10"/>
      <name val="Times New Roman"/>
      <family val="1"/>
    </font>
    <font>
      <sz val="11"/>
      <color indexed="10"/>
      <name val="Arial Cyr"/>
      <family val="0"/>
    </font>
    <font>
      <sz val="8"/>
      <color indexed="10"/>
      <name val="Arial"/>
      <family val="2"/>
    </font>
    <font>
      <sz val="10"/>
      <color indexed="10"/>
      <name val="Arial"/>
      <family val="2"/>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12"/>
      <color rgb="FFFF0000"/>
      <name val="Times New Roman"/>
      <family val="1"/>
    </font>
    <font>
      <b/>
      <sz val="12"/>
      <color rgb="FFFF0000"/>
      <name val="Times New Roman"/>
      <family val="1"/>
    </font>
    <font>
      <b/>
      <sz val="10"/>
      <color rgb="FF17994C"/>
      <name val="Arial Cyr"/>
      <family val="0"/>
    </font>
    <font>
      <sz val="10"/>
      <color rgb="FFFF0000"/>
      <name val="Arial Cyr"/>
      <family val="0"/>
    </font>
    <font>
      <sz val="11"/>
      <color rgb="FFFF0000"/>
      <name val="Times New Roman"/>
      <family val="1"/>
    </font>
    <font>
      <sz val="11"/>
      <color rgb="FFFF0000"/>
      <name val="Arial Cyr"/>
      <family val="0"/>
    </font>
    <font>
      <sz val="8"/>
      <color rgb="FFFF0000"/>
      <name val="Arial"/>
      <family val="2"/>
    </font>
    <font>
      <sz val="10"/>
      <color rgb="FFFF0000"/>
      <name val="Arial"/>
      <family val="2"/>
    </font>
    <font>
      <sz val="8"/>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5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54" fillId="0" borderId="0">
      <alignment/>
      <protection/>
    </xf>
    <xf numFmtId="0" fontId="6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2" fillId="32" borderId="0" applyNumberFormat="0" applyBorder="0" applyAlignment="0" applyProtection="0"/>
  </cellStyleXfs>
  <cellXfs count="132">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170" fontId="0" fillId="0" borderId="0" xfId="0" applyNumberFormat="1" applyAlignment="1">
      <alignment/>
    </xf>
    <xf numFmtId="0" fontId="5" fillId="0" borderId="0" xfId="0" applyFont="1" applyAlignment="1">
      <alignment horizontal="center"/>
    </xf>
    <xf numFmtId="0" fontId="5" fillId="0" borderId="0" xfId="0" applyFont="1" applyAlignment="1">
      <alignment/>
    </xf>
    <xf numFmtId="0" fontId="2" fillId="0" borderId="10" xfId="0" applyNumberFormat="1" applyFont="1" applyBorder="1" applyAlignment="1">
      <alignment horizontal="center" vertical="center" wrapText="1"/>
    </xf>
    <xf numFmtId="170" fontId="8" fillId="0" borderId="10" xfId="0" applyNumberFormat="1" applyFont="1" applyBorder="1" applyAlignment="1">
      <alignment horizontal="center" wrapText="1"/>
    </xf>
    <xf numFmtId="169" fontId="8" fillId="0" borderId="10" xfId="0" applyNumberFormat="1" applyFont="1" applyBorder="1" applyAlignment="1">
      <alignment horizontal="center" wrapText="1"/>
    </xf>
    <xf numFmtId="0" fontId="8" fillId="0" borderId="10" xfId="0" applyNumberFormat="1" applyFont="1" applyBorder="1" applyAlignment="1">
      <alignment horizontal="center" vertical="top" wrapText="1"/>
    </xf>
    <xf numFmtId="0" fontId="6" fillId="0" borderId="11" xfId="0" applyFont="1" applyBorder="1" applyAlignment="1">
      <alignment/>
    </xf>
    <xf numFmtId="0" fontId="7" fillId="0" borderId="11" xfId="0" applyFont="1" applyBorder="1" applyAlignment="1">
      <alignment/>
    </xf>
    <xf numFmtId="14" fontId="7" fillId="0" borderId="11" xfId="0" applyNumberFormat="1" applyFont="1" applyBorder="1" applyAlignment="1">
      <alignment/>
    </xf>
    <xf numFmtId="0" fontId="3" fillId="0" borderId="0" xfId="0" applyFont="1" applyAlignment="1">
      <alignment/>
    </xf>
    <xf numFmtId="0" fontId="3" fillId="0" borderId="0" xfId="0" applyFont="1" applyAlignment="1">
      <alignment horizontal="left"/>
    </xf>
    <xf numFmtId="0" fontId="11" fillId="0" borderId="10" xfId="0" applyNumberFormat="1" applyFont="1" applyBorder="1" applyAlignment="1">
      <alignment horizontal="center" vertical="center"/>
    </xf>
    <xf numFmtId="0" fontId="8" fillId="0" borderId="10" xfId="0" applyNumberFormat="1" applyFont="1" applyBorder="1" applyAlignment="1">
      <alignment horizontal="center" vertical="center" wrapText="1"/>
    </xf>
    <xf numFmtId="0" fontId="12" fillId="0" borderId="0" xfId="0" applyFont="1" applyAlignment="1">
      <alignment horizontal="center"/>
    </xf>
    <xf numFmtId="0" fontId="7" fillId="0" borderId="0" xfId="0" applyFont="1" applyAlignment="1">
      <alignment horizontal="center" vertical="center"/>
    </xf>
    <xf numFmtId="0" fontId="13" fillId="0" borderId="0" xfId="0" applyFont="1" applyBorder="1" applyAlignment="1">
      <alignment horizontal="center" vertical="center" textRotation="90" wrapText="1"/>
    </xf>
    <xf numFmtId="2" fontId="14" fillId="0" borderId="0" xfId="0" applyNumberFormat="1" applyFont="1" applyBorder="1" applyAlignment="1">
      <alignment horizontal="center" wrapText="1"/>
    </xf>
    <xf numFmtId="169" fontId="8" fillId="0" borderId="0" xfId="0" applyNumberFormat="1" applyFont="1" applyBorder="1" applyAlignment="1">
      <alignment horizontal="center" wrapText="1"/>
    </xf>
    <xf numFmtId="0" fontId="0" fillId="0" borderId="0" xfId="0" applyBorder="1" applyAlignment="1">
      <alignment wrapText="1"/>
    </xf>
    <xf numFmtId="0" fontId="7" fillId="0" borderId="0" xfId="0" applyFont="1" applyBorder="1" applyAlignment="1">
      <alignment horizontal="left"/>
    </xf>
    <xf numFmtId="0" fontId="7" fillId="0" borderId="0" xfId="0" applyFont="1" applyBorder="1" applyAlignment="1">
      <alignment/>
    </xf>
    <xf numFmtId="2" fontId="73" fillId="0" borderId="0" xfId="0" applyNumberFormat="1" applyFont="1" applyBorder="1" applyAlignment="1">
      <alignment horizontal="center" vertical="center" wrapText="1"/>
    </xf>
    <xf numFmtId="2" fontId="74" fillId="0" borderId="0" xfId="0" applyNumberFormat="1" applyFont="1" applyBorder="1" applyAlignment="1">
      <alignment horizontal="center" wrapText="1"/>
    </xf>
    <xf numFmtId="0" fontId="75" fillId="0" borderId="0" xfId="0" applyFont="1" applyAlignment="1">
      <alignment horizontal="center"/>
    </xf>
    <xf numFmtId="0" fontId="76" fillId="0" borderId="0" xfId="0" applyFont="1" applyAlignment="1">
      <alignment/>
    </xf>
    <xf numFmtId="0" fontId="77" fillId="0" borderId="11" xfId="0" applyFont="1" applyBorder="1" applyAlignment="1">
      <alignment/>
    </xf>
    <xf numFmtId="0" fontId="78" fillId="0" borderId="11" xfId="0" applyFont="1" applyBorder="1" applyAlignment="1">
      <alignment/>
    </xf>
    <xf numFmtId="0" fontId="76" fillId="0" borderId="11" xfId="0" applyFont="1" applyBorder="1" applyAlignment="1">
      <alignment/>
    </xf>
    <xf numFmtId="0" fontId="79" fillId="0" borderId="0" xfId="0" applyFont="1" applyAlignment="1">
      <alignment/>
    </xf>
    <xf numFmtId="0" fontId="80" fillId="0" borderId="0" xfId="0" applyFont="1" applyAlignment="1">
      <alignment/>
    </xf>
    <xf numFmtId="0" fontId="0" fillId="33" borderId="0" xfId="0" applyFill="1" applyAlignment="1">
      <alignment/>
    </xf>
    <xf numFmtId="171" fontId="8" fillId="0" borderId="10" xfId="0" applyNumberFormat="1" applyFont="1" applyFill="1" applyBorder="1" applyAlignment="1">
      <alignment horizontal="center" wrapText="1"/>
    </xf>
    <xf numFmtId="170" fontId="8" fillId="0" borderId="10" xfId="0" applyNumberFormat="1" applyFont="1" applyFill="1" applyBorder="1" applyAlignment="1">
      <alignment horizontal="center" wrapText="1"/>
    </xf>
    <xf numFmtId="1" fontId="8" fillId="34" borderId="10" xfId="0" applyNumberFormat="1" applyFont="1" applyFill="1" applyBorder="1" applyAlignment="1">
      <alignment horizontal="center" wrapText="1"/>
    </xf>
    <xf numFmtId="2" fontId="8" fillId="34" borderId="10" xfId="0" applyNumberFormat="1" applyFont="1" applyFill="1" applyBorder="1" applyAlignment="1">
      <alignment horizontal="center" wrapText="1"/>
    </xf>
    <xf numFmtId="0" fontId="8" fillId="0" borderId="10" xfId="0" applyFont="1" applyFill="1" applyBorder="1" applyAlignment="1">
      <alignment horizontal="center" wrapText="1"/>
    </xf>
    <xf numFmtId="169" fontId="8" fillId="0" borderId="10" xfId="0" applyNumberFormat="1" applyFont="1" applyFill="1" applyBorder="1" applyAlignment="1">
      <alignment horizontal="center" wrapText="1"/>
    </xf>
    <xf numFmtId="171" fontId="8" fillId="0" borderId="10" xfId="0" applyNumberFormat="1" applyFont="1" applyBorder="1" applyAlignment="1">
      <alignment horizontal="center" wrapText="1"/>
    </xf>
    <xf numFmtId="0" fontId="7" fillId="0" borderId="11" xfId="0" applyFont="1" applyBorder="1" applyAlignment="1">
      <alignment horizontal="left"/>
    </xf>
    <xf numFmtId="0" fontId="0" fillId="0" borderId="11" xfId="0" applyFont="1" applyBorder="1" applyAlignment="1">
      <alignment/>
    </xf>
    <xf numFmtId="0" fontId="15" fillId="0" borderId="0" xfId="0" applyFont="1" applyAlignment="1">
      <alignment/>
    </xf>
    <xf numFmtId="0" fontId="16" fillId="0" borderId="0" xfId="0" applyFont="1" applyAlignment="1">
      <alignment/>
    </xf>
    <xf numFmtId="0" fontId="0" fillId="0" borderId="12" xfId="0" applyBorder="1" applyAlignment="1">
      <alignment wrapText="1"/>
    </xf>
    <xf numFmtId="2" fontId="8" fillId="0" borderId="10" xfId="0" applyNumberFormat="1" applyFont="1" applyBorder="1" applyAlignment="1">
      <alignment horizontal="center" wrapText="1"/>
    </xf>
    <xf numFmtId="0" fontId="10" fillId="0" borderId="12" xfId="0" applyFont="1" applyBorder="1" applyAlignment="1">
      <alignment horizontal="center" vertical="center" wrapText="1"/>
    </xf>
    <xf numFmtId="0" fontId="10" fillId="0" borderId="0" xfId="0" applyFont="1" applyAlignment="1">
      <alignment/>
    </xf>
    <xf numFmtId="0" fontId="0" fillId="0" borderId="0" xfId="0" applyFill="1" applyAlignment="1">
      <alignment/>
    </xf>
    <xf numFmtId="0" fontId="13" fillId="0" borderId="0" xfId="0" applyFont="1" applyAlignment="1">
      <alignment/>
    </xf>
    <xf numFmtId="0" fontId="15" fillId="0" borderId="0" xfId="0" applyFont="1" applyFill="1" applyAlignment="1">
      <alignment/>
    </xf>
    <xf numFmtId="0" fontId="4" fillId="0" borderId="0" xfId="0" applyFont="1" applyFill="1" applyAlignment="1">
      <alignment/>
    </xf>
    <xf numFmtId="0" fontId="20" fillId="0" borderId="0" xfId="0" applyFont="1" applyAlignment="1">
      <alignment/>
    </xf>
    <xf numFmtId="1" fontId="21" fillId="0" borderId="13" xfId="0" applyNumberFormat="1" applyFont="1" applyBorder="1" applyAlignment="1">
      <alignment horizontal="center" wrapText="1"/>
    </xf>
    <xf numFmtId="1" fontId="22" fillId="0" borderId="10" xfId="0" applyNumberFormat="1" applyFont="1" applyBorder="1" applyAlignment="1">
      <alignment horizontal="center" vertical="center" wrapText="1"/>
    </xf>
    <xf numFmtId="1" fontId="8" fillId="0" borderId="10" xfId="0" applyNumberFormat="1" applyFont="1" applyBorder="1" applyAlignment="1">
      <alignment horizontal="center" vertical="center" wrapText="1"/>
    </xf>
    <xf numFmtId="1" fontId="22" fillId="0" borderId="10" xfId="0" applyNumberFormat="1" applyFont="1" applyFill="1" applyBorder="1" applyAlignment="1">
      <alignment horizontal="center" vertical="center" wrapText="1"/>
    </xf>
    <xf numFmtId="1" fontId="23" fillId="0" borderId="13" xfId="0" applyNumberFormat="1" applyFont="1" applyBorder="1" applyAlignment="1">
      <alignment horizontal="center" vertical="center" wrapText="1"/>
    </xf>
    <xf numFmtId="2" fontId="24" fillId="0" borderId="10" xfId="0" applyNumberFormat="1" applyFont="1" applyBorder="1" applyAlignment="1">
      <alignment horizontal="center" vertical="center" wrapText="1"/>
    </xf>
    <xf numFmtId="0" fontId="7" fillId="0" borderId="11" xfId="0" applyFont="1" applyFill="1" applyBorder="1" applyAlignment="1">
      <alignment/>
    </xf>
    <xf numFmtId="0" fontId="0" fillId="0" borderId="0" xfId="0" applyFont="1" applyAlignment="1">
      <alignment/>
    </xf>
    <xf numFmtId="0" fontId="9" fillId="0" borderId="0" xfId="0" applyFont="1" applyFill="1" applyAlignment="1">
      <alignment vertical="center" wrapText="1"/>
    </xf>
    <xf numFmtId="0" fontId="9" fillId="0" borderId="0" xfId="0" applyFont="1" applyAlignment="1">
      <alignment vertical="center" wrapText="1"/>
    </xf>
    <xf numFmtId="0" fontId="6" fillId="0" borderId="0" xfId="0" applyFont="1" applyAlignment="1">
      <alignment vertical="center" wrapText="1"/>
    </xf>
    <xf numFmtId="0" fontId="6" fillId="0" borderId="11" xfId="0" applyFont="1" applyBorder="1" applyAlignment="1">
      <alignment/>
    </xf>
    <xf numFmtId="0" fontId="1" fillId="0" borderId="11" xfId="0" applyFont="1" applyBorder="1" applyAlignment="1">
      <alignment/>
    </xf>
    <xf numFmtId="0" fontId="11" fillId="0" borderId="10" xfId="0" applyFont="1" applyFill="1" applyBorder="1" applyAlignment="1">
      <alignment/>
    </xf>
    <xf numFmtId="0" fontId="25" fillId="0" borderId="10" xfId="0" applyFont="1" applyFill="1" applyBorder="1" applyAlignment="1">
      <alignment horizontal="center" wrapText="1"/>
    </xf>
    <xf numFmtId="0" fontId="8" fillId="0" borderId="10" xfId="0" applyFont="1" applyFill="1" applyBorder="1" applyAlignment="1">
      <alignment horizontal="center"/>
    </xf>
    <xf numFmtId="0" fontId="2" fillId="0" borderId="10" xfId="0" applyFont="1" applyFill="1" applyBorder="1" applyAlignment="1">
      <alignment horizontal="center" wrapText="1"/>
    </xf>
    <xf numFmtId="0" fontId="8" fillId="0" borderId="10" xfId="0" applyFont="1" applyFill="1" applyBorder="1" applyAlignment="1">
      <alignment/>
    </xf>
    <xf numFmtId="0" fontId="8" fillId="0" borderId="10" xfId="0" applyNumberFormat="1" applyFont="1" applyFill="1" applyBorder="1" applyAlignment="1">
      <alignment horizontal="center" wrapText="1"/>
    </xf>
    <xf numFmtId="0" fontId="8" fillId="0" borderId="14" xfId="0" applyNumberFormat="1" applyFont="1" applyFill="1" applyBorder="1" applyAlignment="1">
      <alignment horizontal="center" wrapText="1"/>
    </xf>
    <xf numFmtId="171" fontId="8" fillId="0" borderId="0" xfId="0" applyNumberFormat="1" applyFont="1" applyFill="1" applyAlignment="1">
      <alignment/>
    </xf>
    <xf numFmtId="0" fontId="8" fillId="0" borderId="10" xfId="61" applyNumberFormat="1" applyFont="1" applyFill="1" applyBorder="1" applyAlignment="1">
      <alignment horizontal="center" wrapText="1"/>
    </xf>
    <xf numFmtId="171" fontId="2" fillId="0" borderId="10" xfId="0" applyNumberFormat="1" applyFont="1" applyFill="1" applyBorder="1" applyAlignment="1">
      <alignment horizontal="center" wrapText="1"/>
    </xf>
    <xf numFmtId="0" fontId="8"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171" fontId="2" fillId="0" borderId="10" xfId="0" applyNumberFormat="1" applyFont="1" applyFill="1" applyBorder="1" applyAlignment="1">
      <alignment horizontal="center" vertical="top" wrapText="1"/>
    </xf>
    <xf numFmtId="171" fontId="8" fillId="0" borderId="10" xfId="0" applyNumberFormat="1" applyFont="1" applyFill="1" applyBorder="1" applyAlignment="1">
      <alignment horizontal="center" vertical="top" wrapText="1"/>
    </xf>
    <xf numFmtId="1" fontId="2" fillId="0" borderId="10" xfId="0" applyNumberFormat="1" applyFont="1" applyBorder="1" applyAlignment="1">
      <alignment/>
    </xf>
    <xf numFmtId="1" fontId="2" fillId="0" borderId="10" xfId="0" applyNumberFormat="1" applyFont="1" applyFill="1" applyBorder="1" applyAlignment="1">
      <alignment/>
    </xf>
    <xf numFmtId="1" fontId="81" fillId="0" borderId="10" xfId="53" applyNumberFormat="1" applyFont="1" applyBorder="1">
      <alignment/>
      <protection/>
    </xf>
    <xf numFmtId="1" fontId="2" fillId="0" borderId="10" xfId="0" applyNumberFormat="1" applyFont="1" applyBorder="1" applyAlignment="1">
      <alignment horizontal="right"/>
    </xf>
    <xf numFmtId="1" fontId="2" fillId="0" borderId="10" xfId="0" applyNumberFormat="1" applyFont="1" applyFill="1" applyBorder="1" applyAlignment="1">
      <alignment horizontal="right"/>
    </xf>
    <xf numFmtId="1" fontId="2" fillId="34" borderId="10" xfId="0" applyNumberFormat="1" applyFont="1" applyFill="1" applyBorder="1" applyAlignment="1">
      <alignment/>
    </xf>
    <xf numFmtId="14" fontId="0" fillId="0" borderId="11" xfId="0" applyNumberFormat="1" applyFont="1" applyBorder="1" applyAlignment="1">
      <alignment horizontal="center"/>
    </xf>
    <xf numFmtId="0" fontId="0" fillId="0" borderId="11" xfId="0" applyFont="1" applyBorder="1" applyAlignment="1">
      <alignment horizontal="center"/>
    </xf>
    <xf numFmtId="0" fontId="10" fillId="0" borderId="15" xfId="0" applyFont="1" applyBorder="1" applyAlignment="1">
      <alignment horizontal="center" vertical="center" textRotation="90" wrapText="1"/>
    </xf>
    <xf numFmtId="0" fontId="10" fillId="0" borderId="14" xfId="0" applyFont="1" applyBorder="1" applyAlignment="1">
      <alignment horizontal="center" vertical="center" textRotation="90" wrapText="1"/>
    </xf>
    <xf numFmtId="0" fontId="10" fillId="0" borderId="16" xfId="0" applyFont="1" applyBorder="1" applyAlignment="1">
      <alignment horizontal="center" vertical="center" textRotation="90" wrapText="1"/>
    </xf>
    <xf numFmtId="0" fontId="10" fillId="0" borderId="13"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0" xfId="0" applyFont="1" applyBorder="1" applyAlignment="1">
      <alignment horizontal="center" vertical="center" textRotation="90" wrapText="1"/>
    </xf>
    <xf numFmtId="169" fontId="0" fillId="0" borderId="12" xfId="0" applyNumberFormat="1" applyFont="1" applyBorder="1" applyAlignment="1">
      <alignment horizontal="center" vertical="center" wrapText="1"/>
    </xf>
    <xf numFmtId="0" fontId="12" fillId="0" borderId="0" xfId="0" applyFont="1" applyAlignment="1">
      <alignment horizontal="center"/>
    </xf>
    <xf numFmtId="0" fontId="9" fillId="0" borderId="0" xfId="0" applyFont="1" applyAlignment="1">
      <alignment horizontal="center"/>
    </xf>
    <xf numFmtId="0" fontId="10" fillId="0" borderId="15" xfId="0" applyFont="1" applyBorder="1" applyAlignment="1">
      <alignment horizontal="left" vertical="center" textRotation="90" wrapText="1"/>
    </xf>
    <xf numFmtId="0" fontId="10" fillId="0" borderId="14" xfId="0" applyFont="1" applyBorder="1" applyAlignment="1">
      <alignment horizontal="left" vertical="center" textRotation="90" wrapText="1"/>
    </xf>
    <xf numFmtId="0" fontId="10" fillId="0" borderId="16" xfId="0" applyFont="1" applyBorder="1" applyAlignment="1">
      <alignment horizontal="left" vertical="center" textRotation="90" wrapText="1"/>
    </xf>
    <xf numFmtId="0" fontId="10" fillId="0" borderId="13" xfId="0" applyFont="1" applyBorder="1" applyAlignment="1">
      <alignment horizontal="center" vertical="center" textRotation="90" wrapText="1"/>
    </xf>
    <xf numFmtId="0" fontId="9" fillId="0" borderId="0" xfId="0" applyFont="1" applyBorder="1" applyAlignment="1">
      <alignment horizontal="center" vertical="center"/>
    </xf>
    <xf numFmtId="0" fontId="7" fillId="0" borderId="0" xfId="0" applyFont="1" applyBorder="1" applyAlignment="1">
      <alignment horizontal="center"/>
    </xf>
    <xf numFmtId="0" fontId="9" fillId="0" borderId="0" xfId="0" applyFont="1" applyAlignment="1">
      <alignment horizontal="left" vertical="center" wrapText="1"/>
    </xf>
    <xf numFmtId="0" fontId="11" fillId="0" borderId="16" xfId="0" applyFont="1" applyBorder="1" applyAlignment="1">
      <alignment horizontal="center" vertical="center" wrapText="1"/>
    </xf>
    <xf numFmtId="0" fontId="10" fillId="0" borderId="15" xfId="0" applyFont="1" applyFill="1" applyBorder="1" applyAlignment="1">
      <alignment horizontal="left" textRotation="90" wrapText="1"/>
    </xf>
    <xf numFmtId="0" fontId="0" fillId="0" borderId="14" xfId="0" applyFill="1" applyBorder="1" applyAlignment="1">
      <alignment horizontal="left" textRotation="90" wrapText="1"/>
    </xf>
    <xf numFmtId="0" fontId="0" fillId="0" borderId="16" xfId="0" applyFill="1" applyBorder="1" applyAlignment="1">
      <alignment horizontal="left" textRotation="90" wrapText="1"/>
    </xf>
    <xf numFmtId="0" fontId="10" fillId="0" borderId="15" xfId="0" applyFont="1" applyBorder="1" applyAlignment="1">
      <alignment horizontal="left" textRotation="90" wrapText="1"/>
    </xf>
    <xf numFmtId="0" fontId="10" fillId="0" borderId="14" xfId="0" applyFont="1" applyBorder="1" applyAlignment="1">
      <alignment horizontal="left" textRotation="90" wrapText="1"/>
    </xf>
    <xf numFmtId="0" fontId="10" fillId="0" borderId="16" xfId="0" applyFont="1" applyBorder="1" applyAlignment="1">
      <alignment horizontal="left" textRotation="90" wrapText="1"/>
    </xf>
    <xf numFmtId="0" fontId="0" fillId="0" borderId="14" xfId="0" applyBorder="1" applyAlignment="1">
      <alignment horizontal="left" textRotation="90" wrapText="1"/>
    </xf>
    <xf numFmtId="0" fontId="0" fillId="0" borderId="16" xfId="0" applyBorder="1" applyAlignment="1">
      <alignment horizontal="left" textRotation="90" wrapText="1"/>
    </xf>
    <xf numFmtId="0" fontId="0" fillId="0" borderId="12" xfId="0" applyBorder="1" applyAlignment="1">
      <alignment wrapText="1"/>
    </xf>
    <xf numFmtId="0" fontId="10" fillId="0" borderId="19" xfId="0" applyFont="1" applyFill="1" applyBorder="1" applyAlignment="1">
      <alignment horizontal="left" textRotation="90" wrapText="1"/>
    </xf>
    <xf numFmtId="0" fontId="10" fillId="0" borderId="20" xfId="0" applyFont="1" applyFill="1" applyBorder="1" applyAlignment="1">
      <alignment horizontal="left" textRotation="90" wrapText="1"/>
    </xf>
    <xf numFmtId="0" fontId="10" fillId="0" borderId="21" xfId="0" applyFont="1" applyFill="1" applyBorder="1" applyAlignment="1">
      <alignment horizontal="left" textRotation="90" wrapText="1"/>
    </xf>
    <xf numFmtId="0" fontId="10" fillId="0" borderId="10" xfId="0" applyFont="1" applyBorder="1" applyAlignment="1">
      <alignment horizontal="left" textRotation="90" wrapText="1"/>
    </xf>
    <xf numFmtId="0" fontId="10" fillId="0" borderId="14" xfId="0" applyFont="1" applyFill="1" applyBorder="1" applyAlignment="1">
      <alignment horizontal="left" textRotation="90" wrapText="1"/>
    </xf>
    <xf numFmtId="0" fontId="10" fillId="0" borderId="16" xfId="0" applyFont="1" applyFill="1" applyBorder="1" applyAlignment="1">
      <alignment horizontal="left" textRotation="90" wrapText="1"/>
    </xf>
    <xf numFmtId="0" fontId="10" fillId="0" borderId="10" xfId="0" applyFont="1" applyFill="1" applyBorder="1" applyAlignment="1">
      <alignment horizontal="left" textRotation="90" wrapText="1"/>
    </xf>
    <xf numFmtId="0" fontId="19" fillId="0" borderId="0" xfId="0" applyFont="1" applyAlignment="1">
      <alignment horizontal="center"/>
    </xf>
    <xf numFmtId="0" fontId="6" fillId="0" borderId="11" xfId="0" applyFont="1" applyBorder="1" applyAlignment="1">
      <alignment horizontal="center" vertical="center" wrapText="1"/>
    </xf>
    <xf numFmtId="0" fontId="13" fillId="0" borderId="13" xfId="0" applyFont="1" applyBorder="1" applyAlignment="1">
      <alignment horizontal="center" vertical="center" textRotation="90" wrapText="1"/>
    </xf>
    <xf numFmtId="0" fontId="10" fillId="0" borderId="22" xfId="0" applyFont="1" applyBorder="1" applyAlignment="1">
      <alignment horizontal="center" vertical="center" textRotation="90" wrapText="1"/>
    </xf>
    <xf numFmtId="0" fontId="10" fillId="0" borderId="23" xfId="0" applyFont="1" applyBorder="1" applyAlignment="1">
      <alignment horizontal="center" vertical="center" textRotation="90" wrapText="1"/>
    </xf>
    <xf numFmtId="0" fontId="10" fillId="0" borderId="24" xfId="0" applyFont="1" applyBorder="1" applyAlignment="1">
      <alignment horizontal="center" vertical="center" textRotation="90" wrapText="1"/>
    </xf>
    <xf numFmtId="0" fontId="10" fillId="0" borderId="13" xfId="0" applyFont="1" applyBorder="1" applyAlignment="1">
      <alignment horizontal="left" textRotation="90"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C52"/>
  <sheetViews>
    <sheetView view="pageBreakPreview" zoomScaleSheetLayoutView="100" zoomScalePageLayoutView="0" workbookViewId="0" topLeftCell="C11">
      <selection activeCell="O13" sqref="O13:O43"/>
    </sheetView>
  </sheetViews>
  <sheetFormatPr defaultColWidth="9.00390625" defaultRowHeight="12.75"/>
  <cols>
    <col min="1" max="1" width="4.75390625" style="0" customWidth="1"/>
    <col min="2" max="2" width="7.25390625" style="0" customWidth="1"/>
    <col min="3" max="3" width="7.75390625" style="0" customWidth="1"/>
    <col min="4" max="5" width="7.875" style="0" customWidth="1"/>
    <col min="6" max="6" width="7.75390625" style="0" customWidth="1"/>
    <col min="7" max="7" width="8.00390625" style="0" customWidth="1"/>
    <col min="8" max="8" width="7.75390625" style="0" customWidth="1"/>
    <col min="9" max="9" width="7.625" style="0" customWidth="1"/>
    <col min="10" max="10" width="8.125" style="0" customWidth="1"/>
    <col min="11" max="11" width="7.375" style="0" customWidth="1"/>
    <col min="12" max="13" width="7.875" style="0" customWidth="1"/>
    <col min="14" max="14" width="7.25390625" style="0" customWidth="1"/>
    <col min="15" max="15" width="8.25390625" style="0" customWidth="1"/>
    <col min="16" max="16" width="7.75390625" style="0" customWidth="1"/>
    <col min="17" max="18" width="7.375" style="0" customWidth="1"/>
    <col min="19" max="21" width="8.125" style="0" customWidth="1"/>
    <col min="22" max="23" width="7.625" style="0" customWidth="1"/>
    <col min="24" max="24" width="7.875" style="0" customWidth="1"/>
    <col min="25" max="25" width="8.625" style="0" customWidth="1"/>
    <col min="26" max="26" width="6.375" style="0" customWidth="1"/>
    <col min="27" max="28" width="9.125" style="0" customWidth="1"/>
    <col min="29" max="29" width="9.125" style="6" customWidth="1"/>
  </cols>
  <sheetData>
    <row r="1" spans="1:27" ht="12.75">
      <c r="A1" s="45" t="s">
        <v>30</v>
      </c>
      <c r="B1" s="45"/>
      <c r="C1" s="45"/>
      <c r="D1" s="45"/>
      <c r="E1" s="45"/>
      <c r="F1" s="45"/>
      <c r="H1" s="29"/>
      <c r="I1" s="29"/>
      <c r="J1" s="29"/>
      <c r="K1" s="29"/>
      <c r="L1" s="29"/>
      <c r="M1" s="29"/>
      <c r="N1" s="29"/>
      <c r="O1" s="29"/>
      <c r="P1" s="29"/>
      <c r="Q1" s="29"/>
      <c r="R1" s="29"/>
      <c r="S1" s="29"/>
      <c r="T1" s="29"/>
      <c r="U1" s="29"/>
      <c r="V1" s="29"/>
      <c r="W1" s="29"/>
      <c r="X1" s="29"/>
      <c r="Y1" s="29"/>
      <c r="Z1" s="29"/>
      <c r="AA1" s="29"/>
    </row>
    <row r="2" spans="1:27" ht="12.75">
      <c r="A2" s="45" t="s">
        <v>42</v>
      </c>
      <c r="B2" s="45"/>
      <c r="C2" s="45"/>
      <c r="D2" s="45"/>
      <c r="E2" s="45"/>
      <c r="F2" s="45"/>
      <c r="H2" s="29"/>
      <c r="I2" s="29"/>
      <c r="J2" s="29"/>
      <c r="K2" s="29"/>
      <c r="L2" s="29"/>
      <c r="M2" s="29"/>
      <c r="N2" s="29"/>
      <c r="O2" s="29"/>
      <c r="P2" s="29"/>
      <c r="Q2" s="29"/>
      <c r="R2" s="29"/>
      <c r="S2" s="29"/>
      <c r="T2" s="29"/>
      <c r="U2" s="29"/>
      <c r="V2" s="29"/>
      <c r="W2" s="29"/>
      <c r="X2" s="29"/>
      <c r="Y2" s="29"/>
      <c r="Z2" s="29"/>
      <c r="AA2" s="29"/>
    </row>
    <row r="3" spans="1:27" ht="12.75">
      <c r="A3" s="46" t="s">
        <v>43</v>
      </c>
      <c r="B3" s="45"/>
      <c r="C3" s="45"/>
      <c r="D3" s="45"/>
      <c r="E3" s="45"/>
      <c r="F3" s="45"/>
      <c r="H3" s="29"/>
      <c r="I3" s="33"/>
      <c r="J3" s="33"/>
      <c r="K3" s="33"/>
      <c r="L3" s="33"/>
      <c r="M3" s="33"/>
      <c r="N3" s="34"/>
      <c r="O3" s="34"/>
      <c r="P3" s="34"/>
      <c r="Q3" s="34"/>
      <c r="R3" s="34"/>
      <c r="S3" s="34"/>
      <c r="T3" s="34"/>
      <c r="U3" s="34"/>
      <c r="V3" s="34"/>
      <c r="W3" s="34"/>
      <c r="X3" s="34"/>
      <c r="Y3" s="34"/>
      <c r="Z3" s="34"/>
      <c r="AA3" s="34"/>
    </row>
    <row r="4" spans="1:27" ht="12.75">
      <c r="A4" s="45" t="s">
        <v>32</v>
      </c>
      <c r="B4" s="45"/>
      <c r="C4" s="45"/>
      <c r="D4" s="45"/>
      <c r="E4" s="45"/>
      <c r="F4" s="45"/>
      <c r="H4" s="29"/>
      <c r="I4" s="33"/>
      <c r="J4" s="33"/>
      <c r="K4" s="33"/>
      <c r="L4" s="33"/>
      <c r="M4" s="33"/>
      <c r="N4" s="34"/>
      <c r="O4" s="34"/>
      <c r="P4" s="34"/>
      <c r="Q4" s="34"/>
      <c r="R4" s="34"/>
      <c r="S4" s="34"/>
      <c r="T4" s="34"/>
      <c r="U4" s="34"/>
      <c r="V4" s="34"/>
      <c r="W4" s="34"/>
      <c r="X4" s="34"/>
      <c r="Y4" s="34"/>
      <c r="Z4" s="34"/>
      <c r="AA4" s="34"/>
    </row>
    <row r="5" spans="1:27" ht="12.75">
      <c r="A5" s="45" t="s">
        <v>44</v>
      </c>
      <c r="B5" s="45"/>
      <c r="C5" s="45"/>
      <c r="D5" s="45"/>
      <c r="E5" s="45"/>
      <c r="F5" s="45"/>
      <c r="H5" s="29"/>
      <c r="I5" s="33"/>
      <c r="J5" s="33"/>
      <c r="K5" s="33"/>
      <c r="L5" s="33"/>
      <c r="M5" s="33"/>
      <c r="N5" s="34"/>
      <c r="O5" s="34"/>
      <c r="P5" s="34"/>
      <c r="Q5" s="34"/>
      <c r="R5" s="34"/>
      <c r="S5" s="34"/>
      <c r="T5" s="34"/>
      <c r="U5" s="34"/>
      <c r="V5" s="34"/>
      <c r="W5" s="34"/>
      <c r="X5" s="34"/>
      <c r="Y5" s="34"/>
      <c r="Z5" s="34"/>
      <c r="AA5" s="34"/>
    </row>
    <row r="6" spans="1:27" ht="19.5" customHeight="1">
      <c r="A6" s="29"/>
      <c r="B6" s="99" t="s">
        <v>18</v>
      </c>
      <c r="C6" s="99"/>
      <c r="D6" s="99"/>
      <c r="E6" s="99"/>
      <c r="F6" s="99"/>
      <c r="G6" s="99"/>
      <c r="H6" s="99"/>
      <c r="I6" s="99"/>
      <c r="J6" s="99"/>
      <c r="K6" s="99"/>
      <c r="L6" s="99"/>
      <c r="M6" s="99"/>
      <c r="N6" s="99"/>
      <c r="O6" s="99"/>
      <c r="P6" s="99"/>
      <c r="Q6" s="99"/>
      <c r="R6" s="99"/>
      <c r="S6" s="99"/>
      <c r="T6" s="99"/>
      <c r="U6" s="99"/>
      <c r="V6" s="99"/>
      <c r="W6" s="99"/>
      <c r="X6" s="99"/>
      <c r="Y6" s="99"/>
      <c r="Z6" s="99"/>
      <c r="AA6" s="100"/>
    </row>
    <row r="7" spans="1:27" ht="81.75" customHeight="1">
      <c r="A7" s="107" t="s">
        <v>50</v>
      </c>
      <c r="B7" s="107"/>
      <c r="C7" s="107"/>
      <c r="D7" s="107"/>
      <c r="E7" s="107"/>
      <c r="F7" s="107"/>
      <c r="G7" s="107"/>
      <c r="H7" s="107"/>
      <c r="I7" s="107"/>
      <c r="J7" s="107"/>
      <c r="K7" s="107"/>
      <c r="L7" s="107"/>
      <c r="M7" s="107"/>
      <c r="N7" s="107"/>
      <c r="O7" s="107"/>
      <c r="P7" s="107"/>
      <c r="Q7" s="107"/>
      <c r="R7" s="107"/>
      <c r="S7" s="107"/>
      <c r="T7" s="107"/>
      <c r="U7" s="107"/>
      <c r="V7" s="107"/>
      <c r="W7" s="107"/>
      <c r="X7" s="107"/>
      <c r="Y7" s="107"/>
      <c r="Z7" s="34"/>
      <c r="AA7" s="34"/>
    </row>
    <row r="8" spans="1:27" ht="15" customHeight="1">
      <c r="A8" s="105" t="s">
        <v>133</v>
      </c>
      <c r="B8" s="106"/>
      <c r="C8" s="106"/>
      <c r="D8" s="106"/>
      <c r="E8" s="106"/>
      <c r="F8" s="106"/>
      <c r="G8" s="106"/>
      <c r="H8" s="106"/>
      <c r="I8" s="106"/>
      <c r="J8" s="106"/>
      <c r="K8" s="106"/>
      <c r="L8" s="106"/>
      <c r="M8" s="106"/>
      <c r="N8" s="106"/>
      <c r="O8" s="106"/>
      <c r="P8" s="106"/>
      <c r="Q8" s="106"/>
      <c r="R8" s="106"/>
      <c r="S8" s="106"/>
      <c r="T8" s="106"/>
      <c r="U8" s="106"/>
      <c r="V8" s="106"/>
      <c r="W8" s="106"/>
      <c r="X8" s="106"/>
      <c r="Y8" s="106"/>
      <c r="Z8" s="34"/>
      <c r="AA8" s="34"/>
    </row>
    <row r="9" spans="1:29" ht="21" customHeight="1">
      <c r="A9" s="91" t="s">
        <v>26</v>
      </c>
      <c r="B9" s="94" t="s">
        <v>17</v>
      </c>
      <c r="C9" s="95"/>
      <c r="D9" s="95"/>
      <c r="E9" s="95"/>
      <c r="F9" s="95"/>
      <c r="G9" s="95"/>
      <c r="H9" s="95"/>
      <c r="I9" s="95"/>
      <c r="J9" s="95"/>
      <c r="K9" s="95"/>
      <c r="L9" s="95"/>
      <c r="M9" s="96"/>
      <c r="N9" s="94" t="s">
        <v>6</v>
      </c>
      <c r="O9" s="95"/>
      <c r="P9" s="95"/>
      <c r="Q9" s="95"/>
      <c r="R9" s="95"/>
      <c r="S9" s="95"/>
      <c r="T9" s="49"/>
      <c r="U9" s="101" t="s">
        <v>22</v>
      </c>
      <c r="V9" s="91" t="s">
        <v>23</v>
      </c>
      <c r="W9" s="91" t="s">
        <v>35</v>
      </c>
      <c r="X9" s="91" t="s">
        <v>25</v>
      </c>
      <c r="Y9" s="91" t="s">
        <v>24</v>
      </c>
      <c r="Z9" s="3"/>
      <c r="AB9" s="6"/>
      <c r="AC9"/>
    </row>
    <row r="10" spans="1:29" ht="48.75" customHeight="1">
      <c r="A10" s="92"/>
      <c r="B10" s="104" t="s">
        <v>2</v>
      </c>
      <c r="C10" s="97" t="s">
        <v>3</v>
      </c>
      <c r="D10" s="97" t="s">
        <v>4</v>
      </c>
      <c r="E10" s="97" t="s">
        <v>5</v>
      </c>
      <c r="F10" s="97" t="s">
        <v>8</v>
      </c>
      <c r="G10" s="97" t="s">
        <v>9</v>
      </c>
      <c r="H10" s="97" t="s">
        <v>10</v>
      </c>
      <c r="I10" s="97" t="s">
        <v>11</v>
      </c>
      <c r="J10" s="97" t="s">
        <v>12</v>
      </c>
      <c r="K10" s="97" t="s">
        <v>13</v>
      </c>
      <c r="L10" s="91" t="s">
        <v>14</v>
      </c>
      <c r="M10" s="91" t="s">
        <v>15</v>
      </c>
      <c r="N10" s="91" t="s">
        <v>7</v>
      </c>
      <c r="O10" s="91" t="s">
        <v>19</v>
      </c>
      <c r="P10" s="91" t="s">
        <v>33</v>
      </c>
      <c r="Q10" s="91" t="s">
        <v>20</v>
      </c>
      <c r="R10" s="91" t="s">
        <v>45</v>
      </c>
      <c r="S10" s="91" t="s">
        <v>21</v>
      </c>
      <c r="T10" s="91" t="s">
        <v>46</v>
      </c>
      <c r="U10" s="102"/>
      <c r="V10" s="92"/>
      <c r="W10" s="92"/>
      <c r="X10" s="92"/>
      <c r="Y10" s="92"/>
      <c r="Z10" s="3"/>
      <c r="AB10" s="6"/>
      <c r="AC10"/>
    </row>
    <row r="11" spans="1:29" ht="15.75" customHeight="1">
      <c r="A11" s="92"/>
      <c r="B11" s="104"/>
      <c r="C11" s="97"/>
      <c r="D11" s="97"/>
      <c r="E11" s="97"/>
      <c r="F11" s="97"/>
      <c r="G11" s="97"/>
      <c r="H11" s="97"/>
      <c r="I11" s="97"/>
      <c r="J11" s="97"/>
      <c r="K11" s="97"/>
      <c r="L11" s="92"/>
      <c r="M11" s="92"/>
      <c r="N11" s="92"/>
      <c r="O11" s="92"/>
      <c r="P11" s="92"/>
      <c r="Q11" s="92"/>
      <c r="R11" s="92"/>
      <c r="S11" s="92"/>
      <c r="T11" s="92"/>
      <c r="U11" s="102"/>
      <c r="V11" s="92"/>
      <c r="W11" s="92"/>
      <c r="X11" s="92"/>
      <c r="Y11" s="92"/>
      <c r="Z11" s="3"/>
      <c r="AB11" s="6"/>
      <c r="AC11"/>
    </row>
    <row r="12" spans="1:29" ht="21.75" customHeight="1">
      <c r="A12" s="108"/>
      <c r="B12" s="104"/>
      <c r="C12" s="97"/>
      <c r="D12" s="97"/>
      <c r="E12" s="97"/>
      <c r="F12" s="97"/>
      <c r="G12" s="97"/>
      <c r="H12" s="97"/>
      <c r="I12" s="97"/>
      <c r="J12" s="97"/>
      <c r="K12" s="97"/>
      <c r="L12" s="93"/>
      <c r="M12" s="93"/>
      <c r="N12" s="93"/>
      <c r="O12" s="93"/>
      <c r="P12" s="93"/>
      <c r="Q12" s="93"/>
      <c r="R12" s="93"/>
      <c r="S12" s="93"/>
      <c r="T12" s="93"/>
      <c r="U12" s="103"/>
      <c r="V12" s="93"/>
      <c r="W12" s="93"/>
      <c r="X12" s="93"/>
      <c r="Y12" s="93"/>
      <c r="Z12" s="3"/>
      <c r="AB12" s="6"/>
      <c r="AC12"/>
    </row>
    <row r="13" spans="1:29" ht="13.5" customHeight="1">
      <c r="A13" s="16">
        <v>1</v>
      </c>
      <c r="B13" s="42">
        <v>93.0416</v>
      </c>
      <c r="C13" s="42">
        <v>3.452</v>
      </c>
      <c r="D13" s="42">
        <v>1.1159</v>
      </c>
      <c r="E13" s="42">
        <v>0.1569</v>
      </c>
      <c r="F13" s="42">
        <v>0.2047</v>
      </c>
      <c r="G13" s="42">
        <v>0.0013</v>
      </c>
      <c r="H13" s="42">
        <v>0.0426</v>
      </c>
      <c r="I13" s="42">
        <v>0.0326</v>
      </c>
      <c r="J13" s="42">
        <v>0.0544</v>
      </c>
      <c r="K13" s="42">
        <v>0.0104</v>
      </c>
      <c r="L13" s="42">
        <v>1.6583</v>
      </c>
      <c r="M13" s="42">
        <v>0.2293</v>
      </c>
      <c r="N13" s="36">
        <v>0.7223</v>
      </c>
      <c r="O13" s="39">
        <v>34.7069</v>
      </c>
      <c r="P13" s="38">
        <f aca="true" t="shared" si="0" ref="P13:P24">O13/4.1868*1000</f>
        <v>8289.600649660839</v>
      </c>
      <c r="Q13" s="39">
        <v>38.4394</v>
      </c>
      <c r="R13" s="38">
        <f aca="true" t="shared" si="1" ref="R13:R24">Q13/4.1868*1000</f>
        <v>9181.092958822966</v>
      </c>
      <c r="S13" s="39">
        <v>49.6373</v>
      </c>
      <c r="T13" s="38">
        <f aca="true" t="shared" si="2" ref="T13:T24">S13/4.1868*1000</f>
        <v>11855.665424668006</v>
      </c>
      <c r="U13" s="40">
        <v>-9.1</v>
      </c>
      <c r="V13" s="41">
        <v>-1</v>
      </c>
      <c r="W13" s="69"/>
      <c r="X13" s="70" t="s">
        <v>48</v>
      </c>
      <c r="Y13" s="70" t="s">
        <v>49</v>
      </c>
      <c r="AA13" s="4">
        <f aca="true" t="shared" si="3" ref="AA13:AA43">SUM(B13:M13)</f>
        <v>99.99999999999999</v>
      </c>
      <c r="AB13" s="28" t="str">
        <f>IF(AA13=100,"ОК"," ")</f>
        <v>ОК</v>
      </c>
      <c r="AC13"/>
    </row>
    <row r="14" spans="1:29" ht="13.5" customHeight="1">
      <c r="A14" s="16">
        <v>2</v>
      </c>
      <c r="B14" s="42">
        <v>92.9753</v>
      </c>
      <c r="C14" s="42">
        <v>3.5614</v>
      </c>
      <c r="D14" s="42">
        <v>1.1442</v>
      </c>
      <c r="E14" s="42">
        <v>0.1648</v>
      </c>
      <c r="F14" s="42">
        <v>0.2097</v>
      </c>
      <c r="G14" s="42">
        <v>0.0012</v>
      </c>
      <c r="H14" s="42">
        <v>0.043</v>
      </c>
      <c r="I14" s="42">
        <v>0.0328</v>
      </c>
      <c r="J14" s="42">
        <v>0.0497</v>
      </c>
      <c r="K14" s="42">
        <v>0.0107</v>
      </c>
      <c r="L14" s="42">
        <v>1.574</v>
      </c>
      <c r="M14" s="42">
        <v>0.2331</v>
      </c>
      <c r="N14" s="36">
        <v>0.723</v>
      </c>
      <c r="O14" s="39">
        <v>34.7817</v>
      </c>
      <c r="P14" s="38">
        <f t="shared" si="0"/>
        <v>8307.466322728576</v>
      </c>
      <c r="Q14" s="39">
        <v>38.5206</v>
      </c>
      <c r="R14" s="38">
        <f t="shared" si="1"/>
        <v>9200.487245629121</v>
      </c>
      <c r="S14" s="39">
        <v>49.7179</v>
      </c>
      <c r="T14" s="38">
        <f t="shared" si="2"/>
        <v>11874.91640393618</v>
      </c>
      <c r="U14" s="40">
        <v>-9.1</v>
      </c>
      <c r="V14" s="40">
        <v>-1.4</v>
      </c>
      <c r="W14" s="71"/>
      <c r="X14" s="40"/>
      <c r="Y14" s="72"/>
      <c r="AA14" s="4">
        <f t="shared" si="3"/>
        <v>99.9999</v>
      </c>
      <c r="AB14" s="28" t="str">
        <f>IF(AA14=100,"ОК"," ")</f>
        <v> </v>
      </c>
      <c r="AC14"/>
    </row>
    <row r="15" spans="1:29" ht="13.5" customHeight="1">
      <c r="A15" s="16">
        <v>3</v>
      </c>
      <c r="B15" s="37"/>
      <c r="C15" s="37"/>
      <c r="D15" s="37"/>
      <c r="E15" s="37"/>
      <c r="F15" s="37"/>
      <c r="G15" s="37"/>
      <c r="H15" s="37"/>
      <c r="I15" s="37"/>
      <c r="J15" s="37"/>
      <c r="K15" s="37"/>
      <c r="L15" s="37"/>
      <c r="M15" s="37"/>
      <c r="N15" s="36"/>
      <c r="O15" s="39"/>
      <c r="P15" s="38"/>
      <c r="Q15" s="39"/>
      <c r="R15" s="38"/>
      <c r="S15" s="39"/>
      <c r="T15" s="38"/>
      <c r="U15" s="40"/>
      <c r="V15" s="40"/>
      <c r="W15" s="69"/>
      <c r="X15" s="40"/>
      <c r="Y15" s="72"/>
      <c r="AA15" s="4">
        <f t="shared" si="3"/>
        <v>0</v>
      </c>
      <c r="AB15" s="28" t="str">
        <f>IF(AA15=100,"ОК"," ")</f>
        <v> </v>
      </c>
      <c r="AC15"/>
    </row>
    <row r="16" spans="1:29" ht="13.5" customHeight="1">
      <c r="A16" s="16">
        <v>4</v>
      </c>
      <c r="B16" s="36">
        <v>93.253</v>
      </c>
      <c r="C16" s="36">
        <v>3.4894</v>
      </c>
      <c r="D16" s="36">
        <v>1.1094</v>
      </c>
      <c r="E16" s="36">
        <v>0.1652</v>
      </c>
      <c r="F16" s="36">
        <v>0.2036</v>
      </c>
      <c r="G16" s="36">
        <v>0.0013</v>
      </c>
      <c r="H16" s="36">
        <v>0.0416</v>
      </c>
      <c r="I16" s="36">
        <v>0.0311</v>
      </c>
      <c r="J16" s="36">
        <v>0.0485</v>
      </c>
      <c r="K16" s="36">
        <v>0.0106</v>
      </c>
      <c r="L16" s="36">
        <v>1.4197</v>
      </c>
      <c r="M16" s="36">
        <v>0.2265</v>
      </c>
      <c r="N16" s="36">
        <v>0.7211</v>
      </c>
      <c r="O16" s="39">
        <v>34.7894</v>
      </c>
      <c r="P16" s="38">
        <f t="shared" si="0"/>
        <v>8309.305436132607</v>
      </c>
      <c r="Q16" s="39">
        <v>38.5309</v>
      </c>
      <c r="R16" s="38">
        <f t="shared" si="1"/>
        <v>9202.947358364383</v>
      </c>
      <c r="S16" s="39">
        <v>49.7962</v>
      </c>
      <c r="T16" s="38">
        <f t="shared" si="2"/>
        <v>11893.618037642114</v>
      </c>
      <c r="U16" s="40">
        <v>-9.3</v>
      </c>
      <c r="V16" s="40">
        <v>-1.5</v>
      </c>
      <c r="W16" s="69"/>
      <c r="X16" s="40"/>
      <c r="Y16" s="72"/>
      <c r="AA16" s="4">
        <f t="shared" si="3"/>
        <v>99.9999</v>
      </c>
      <c r="AB16" s="28" t="str">
        <f aca="true" t="shared" si="4" ref="AB16:AB43">IF(AA16=100,"ОК"," ")</f>
        <v> </v>
      </c>
      <c r="AC16"/>
    </row>
    <row r="17" spans="1:29" ht="13.5" customHeight="1">
      <c r="A17" s="16">
        <v>5</v>
      </c>
      <c r="B17" s="36">
        <v>93.1308</v>
      </c>
      <c r="C17" s="36">
        <v>3.5262</v>
      </c>
      <c r="D17" s="36">
        <v>1.1177</v>
      </c>
      <c r="E17" s="36">
        <v>0.1656</v>
      </c>
      <c r="F17" s="36">
        <v>0.205</v>
      </c>
      <c r="G17" s="36">
        <v>0.0015</v>
      </c>
      <c r="H17" s="36">
        <v>0.0426</v>
      </c>
      <c r="I17" s="36">
        <v>0.0318</v>
      </c>
      <c r="J17" s="36">
        <v>0.0518</v>
      </c>
      <c r="K17" s="36">
        <v>0.0178</v>
      </c>
      <c r="L17" s="36">
        <v>1.4814</v>
      </c>
      <c r="M17" s="36">
        <v>0.2277</v>
      </c>
      <c r="N17" s="36">
        <v>0.722</v>
      </c>
      <c r="O17" s="39">
        <v>34.7875</v>
      </c>
      <c r="P17" s="38">
        <f t="shared" si="0"/>
        <v>8308.851628929016</v>
      </c>
      <c r="Q17" s="39">
        <v>38.528</v>
      </c>
      <c r="R17" s="38">
        <f t="shared" si="1"/>
        <v>9202.254705264164</v>
      </c>
      <c r="S17" s="39">
        <v>49.7629</v>
      </c>
      <c r="T17" s="38">
        <f t="shared" si="2"/>
        <v>11885.664469284418</v>
      </c>
      <c r="U17" s="40">
        <v>-9.1</v>
      </c>
      <c r="V17" s="40">
        <v>-1.2</v>
      </c>
      <c r="W17" s="73"/>
      <c r="X17" s="40"/>
      <c r="Y17" s="72"/>
      <c r="AA17" s="4">
        <f t="shared" si="3"/>
        <v>99.99989999999997</v>
      </c>
      <c r="AB17" s="28" t="str">
        <f t="shared" si="4"/>
        <v> </v>
      </c>
      <c r="AC17"/>
    </row>
    <row r="18" spans="1:29" ht="13.5" customHeight="1">
      <c r="A18" s="16">
        <v>6</v>
      </c>
      <c r="B18" s="36">
        <v>93.1078</v>
      </c>
      <c r="C18" s="36">
        <v>3.4951</v>
      </c>
      <c r="D18" s="36">
        <v>1.1224</v>
      </c>
      <c r="E18" s="36">
        <v>0.166</v>
      </c>
      <c r="F18" s="36">
        <v>0.2079</v>
      </c>
      <c r="G18" s="36">
        <v>0.0015</v>
      </c>
      <c r="H18" s="36">
        <v>0.0434</v>
      </c>
      <c r="I18" s="36">
        <v>0.0325</v>
      </c>
      <c r="J18" s="36">
        <v>0.0524</v>
      </c>
      <c r="K18" s="36">
        <v>0.0132</v>
      </c>
      <c r="L18" s="36">
        <v>1.5304</v>
      </c>
      <c r="M18" s="36">
        <v>0.2275</v>
      </c>
      <c r="N18" s="36">
        <v>0.7222</v>
      </c>
      <c r="O18" s="39">
        <v>34.772</v>
      </c>
      <c r="P18" s="38">
        <f t="shared" si="0"/>
        <v>8305.149517531288</v>
      </c>
      <c r="Q18" s="39">
        <v>38.5108</v>
      </c>
      <c r="R18" s="38">
        <f t="shared" si="1"/>
        <v>9198.146555842171</v>
      </c>
      <c r="S18" s="39">
        <v>49.734</v>
      </c>
      <c r="T18" s="38">
        <f t="shared" si="2"/>
        <v>11878.761822871884</v>
      </c>
      <c r="U18" s="41">
        <v>-9.2</v>
      </c>
      <c r="V18" s="40">
        <v>-1.4</v>
      </c>
      <c r="W18" s="73"/>
      <c r="X18" s="40"/>
      <c r="Y18" s="72"/>
      <c r="AA18" s="4">
        <f t="shared" si="3"/>
        <v>100.00009999999999</v>
      </c>
      <c r="AB18" s="28" t="str">
        <f t="shared" si="4"/>
        <v> </v>
      </c>
      <c r="AC18"/>
    </row>
    <row r="19" spans="1:29" ht="13.5" customHeight="1">
      <c r="A19" s="16">
        <v>7</v>
      </c>
      <c r="B19" s="74">
        <v>93.1111</v>
      </c>
      <c r="C19" s="74">
        <v>3.4336</v>
      </c>
      <c r="D19" s="74">
        <v>1.0877</v>
      </c>
      <c r="E19" s="74">
        <v>0.1541</v>
      </c>
      <c r="F19" s="74">
        <v>0.1943</v>
      </c>
      <c r="G19" s="74">
        <v>0.0016</v>
      </c>
      <c r="H19" s="74">
        <v>0.0425</v>
      </c>
      <c r="I19" s="74">
        <v>0.0322</v>
      </c>
      <c r="J19" s="74">
        <v>0.0537</v>
      </c>
      <c r="K19" s="75">
        <v>0.0183</v>
      </c>
      <c r="L19" s="74">
        <v>1.6358</v>
      </c>
      <c r="M19" s="74">
        <v>0.2351</v>
      </c>
      <c r="N19" s="74">
        <v>0.7216</v>
      </c>
      <c r="O19" s="39">
        <v>34.6789</v>
      </c>
      <c r="P19" s="38">
        <f t="shared" si="0"/>
        <v>8282.91296455527</v>
      </c>
      <c r="Q19" s="39">
        <v>38.4096</v>
      </c>
      <c r="R19" s="38">
        <f t="shared" si="1"/>
        <v>9173.975351103469</v>
      </c>
      <c r="S19" s="39">
        <v>49.6226</v>
      </c>
      <c r="T19" s="38">
        <f t="shared" si="2"/>
        <v>11852.15438998758</v>
      </c>
      <c r="U19" s="41">
        <v>-9</v>
      </c>
      <c r="V19" s="41">
        <v>-1</v>
      </c>
      <c r="W19" s="73"/>
      <c r="X19" s="40"/>
      <c r="Y19" s="72"/>
      <c r="AA19" s="4">
        <f t="shared" si="3"/>
        <v>100</v>
      </c>
      <c r="AB19" s="28" t="str">
        <f t="shared" si="4"/>
        <v>ОК</v>
      </c>
      <c r="AC19"/>
    </row>
    <row r="20" spans="1:29" ht="13.5" customHeight="1">
      <c r="A20" s="16">
        <v>8</v>
      </c>
      <c r="B20" s="36">
        <v>93.3449</v>
      </c>
      <c r="C20" s="36">
        <v>3.3529</v>
      </c>
      <c r="D20" s="36">
        <v>1.0128</v>
      </c>
      <c r="E20" s="36">
        <v>0.1373</v>
      </c>
      <c r="F20" s="36">
        <v>0.1651</v>
      </c>
      <c r="G20" s="36">
        <v>0.0013</v>
      </c>
      <c r="H20" s="36">
        <v>0.0391</v>
      </c>
      <c r="I20" s="36">
        <v>0.0298</v>
      </c>
      <c r="J20" s="36">
        <v>0.0443</v>
      </c>
      <c r="K20" s="36">
        <v>0.0112</v>
      </c>
      <c r="L20" s="36">
        <v>1.6314</v>
      </c>
      <c r="M20" s="36">
        <v>0.2299</v>
      </c>
      <c r="N20" s="36">
        <v>0.7189</v>
      </c>
      <c r="O20" s="39">
        <v>34.5703</v>
      </c>
      <c r="P20" s="38">
        <f t="shared" si="0"/>
        <v>8256.974300181524</v>
      </c>
      <c r="Q20" s="39">
        <v>38.2935</v>
      </c>
      <c r="R20" s="38">
        <f t="shared" si="1"/>
        <v>9146.245342505017</v>
      </c>
      <c r="S20" s="39">
        <v>49.5658</v>
      </c>
      <c r="T20" s="38">
        <f t="shared" si="2"/>
        <v>11838.58794305914</v>
      </c>
      <c r="U20" s="40">
        <v>-9.1</v>
      </c>
      <c r="V20" s="40">
        <v>-1.3</v>
      </c>
      <c r="W20" s="73"/>
      <c r="X20" s="40"/>
      <c r="Y20" s="72"/>
      <c r="AA20" s="4">
        <f t="shared" si="3"/>
        <v>100</v>
      </c>
      <c r="AB20" s="28" t="str">
        <f t="shared" si="4"/>
        <v>ОК</v>
      </c>
      <c r="AC20"/>
    </row>
    <row r="21" spans="1:29" ht="13.5" customHeight="1">
      <c r="A21" s="16">
        <v>9</v>
      </c>
      <c r="B21" s="37"/>
      <c r="C21" s="37"/>
      <c r="D21" s="37"/>
      <c r="E21" s="37"/>
      <c r="F21" s="37"/>
      <c r="G21" s="37"/>
      <c r="H21" s="37"/>
      <c r="I21" s="37"/>
      <c r="J21" s="37"/>
      <c r="K21" s="37"/>
      <c r="L21" s="37"/>
      <c r="M21" s="37"/>
      <c r="N21" s="36"/>
      <c r="O21" s="39"/>
      <c r="P21" s="38"/>
      <c r="Q21" s="39"/>
      <c r="R21" s="38"/>
      <c r="S21" s="39"/>
      <c r="T21" s="38"/>
      <c r="U21" s="40"/>
      <c r="V21" s="40"/>
      <c r="W21" s="69"/>
      <c r="X21" s="40"/>
      <c r="Y21" s="72"/>
      <c r="AA21" s="4">
        <f t="shared" si="3"/>
        <v>0</v>
      </c>
      <c r="AB21" s="28" t="str">
        <f t="shared" si="4"/>
        <v> </v>
      </c>
      <c r="AC21"/>
    </row>
    <row r="22" spans="1:29" ht="13.5" customHeight="1">
      <c r="A22" s="16">
        <v>10</v>
      </c>
      <c r="B22" s="37"/>
      <c r="C22" s="37"/>
      <c r="D22" s="37"/>
      <c r="E22" s="37"/>
      <c r="F22" s="37"/>
      <c r="G22" s="37"/>
      <c r="H22" s="37"/>
      <c r="I22" s="37"/>
      <c r="J22" s="37"/>
      <c r="K22" s="37"/>
      <c r="L22" s="37"/>
      <c r="M22" s="37"/>
      <c r="N22" s="36"/>
      <c r="O22" s="39"/>
      <c r="P22" s="38"/>
      <c r="Q22" s="39"/>
      <c r="R22" s="38"/>
      <c r="S22" s="39"/>
      <c r="T22" s="38"/>
      <c r="U22" s="40"/>
      <c r="V22" s="41"/>
      <c r="W22" s="71"/>
      <c r="X22" s="40"/>
      <c r="Y22" s="72"/>
      <c r="AA22" s="4">
        <f t="shared" si="3"/>
        <v>0</v>
      </c>
      <c r="AB22" s="28" t="str">
        <f t="shared" si="4"/>
        <v> </v>
      </c>
      <c r="AC22"/>
    </row>
    <row r="23" spans="1:29" ht="13.5" customHeight="1">
      <c r="A23" s="16">
        <v>11</v>
      </c>
      <c r="B23" s="76">
        <v>93.6007</v>
      </c>
      <c r="C23" s="36">
        <v>3.232</v>
      </c>
      <c r="D23" s="36">
        <v>0.9965</v>
      </c>
      <c r="E23" s="36">
        <v>0.1377</v>
      </c>
      <c r="F23" s="36">
        <v>0.1662</v>
      </c>
      <c r="G23" s="36">
        <v>0.0015</v>
      </c>
      <c r="H23" s="36">
        <v>0.0391</v>
      </c>
      <c r="I23" s="36">
        <v>0.03</v>
      </c>
      <c r="J23" s="74">
        <v>0.0515</v>
      </c>
      <c r="K23" s="36">
        <v>0.01</v>
      </c>
      <c r="L23" s="74">
        <v>1.5057</v>
      </c>
      <c r="M23" s="74">
        <v>0.2292</v>
      </c>
      <c r="N23" s="77">
        <v>0.7176</v>
      </c>
      <c r="O23" s="39">
        <v>34.5838</v>
      </c>
      <c r="P23" s="38">
        <f t="shared" si="0"/>
        <v>8260.198719785993</v>
      </c>
      <c r="Q23" s="39">
        <v>38.3096</v>
      </c>
      <c r="R23" s="38">
        <f t="shared" si="1"/>
        <v>9150.090761440719</v>
      </c>
      <c r="S23" s="39">
        <v>49.6314</v>
      </c>
      <c r="T23" s="38">
        <f t="shared" si="2"/>
        <v>11854.2562338779</v>
      </c>
      <c r="U23" s="74">
        <v>-9.3</v>
      </c>
      <c r="V23" s="41">
        <v>-1</v>
      </c>
      <c r="W23" s="71"/>
      <c r="X23" s="40"/>
      <c r="Y23" s="72"/>
      <c r="AA23" s="4">
        <f t="shared" si="3"/>
        <v>100.00010000000002</v>
      </c>
      <c r="AB23" s="28" t="str">
        <f t="shared" si="4"/>
        <v> </v>
      </c>
      <c r="AC23"/>
    </row>
    <row r="24" spans="1:29" ht="13.5" customHeight="1">
      <c r="A24" s="16">
        <v>12</v>
      </c>
      <c r="B24" s="36">
        <v>93.7794</v>
      </c>
      <c r="C24" s="36">
        <v>3.1425</v>
      </c>
      <c r="D24" s="36">
        <v>0.9518</v>
      </c>
      <c r="E24" s="36">
        <v>0.1299</v>
      </c>
      <c r="F24" s="36">
        <v>0.1557</v>
      </c>
      <c r="G24" s="36">
        <v>0.0013</v>
      </c>
      <c r="H24" s="36">
        <v>0.0353</v>
      </c>
      <c r="I24" s="36">
        <v>0.0273</v>
      </c>
      <c r="J24" s="36">
        <v>0.0442</v>
      </c>
      <c r="K24" s="36">
        <v>0.0104</v>
      </c>
      <c r="L24" s="36">
        <v>1.4895</v>
      </c>
      <c r="M24" s="36">
        <v>0.2328</v>
      </c>
      <c r="N24" s="36">
        <v>0.7158</v>
      </c>
      <c r="O24" s="39">
        <v>34.5106</v>
      </c>
      <c r="P24" s="38">
        <f t="shared" si="0"/>
        <v>8242.71520015286</v>
      </c>
      <c r="Q24" s="39">
        <v>38.2313</v>
      </c>
      <c r="R24" s="38">
        <f t="shared" si="1"/>
        <v>9131.389127734785</v>
      </c>
      <c r="S24" s="39">
        <v>49.5916</v>
      </c>
      <c r="T24" s="38">
        <f t="shared" si="2"/>
        <v>11844.750167192127</v>
      </c>
      <c r="U24" s="41">
        <v>-9.1</v>
      </c>
      <c r="V24" s="41">
        <v>-1.2</v>
      </c>
      <c r="W24" s="73" t="s">
        <v>134</v>
      </c>
      <c r="X24" s="40"/>
      <c r="Y24" s="72"/>
      <c r="AA24" s="4">
        <f t="shared" si="3"/>
        <v>100.00010000000002</v>
      </c>
      <c r="AB24" s="28" t="str">
        <f t="shared" si="4"/>
        <v> </v>
      </c>
      <c r="AC24"/>
    </row>
    <row r="25" spans="1:29" ht="13.5" customHeight="1">
      <c r="A25" s="16">
        <v>13</v>
      </c>
      <c r="B25" s="36">
        <v>93.8695</v>
      </c>
      <c r="C25" s="36">
        <v>3.0479</v>
      </c>
      <c r="D25" s="36">
        <v>0.9314</v>
      </c>
      <c r="E25" s="36">
        <v>0.1331</v>
      </c>
      <c r="F25" s="36">
        <v>0.1639</v>
      </c>
      <c r="G25" s="36">
        <v>0.0012</v>
      </c>
      <c r="H25" s="36">
        <v>0.0388</v>
      </c>
      <c r="I25" s="36">
        <v>0.0296</v>
      </c>
      <c r="J25" s="36">
        <v>0.0469</v>
      </c>
      <c r="K25" s="36">
        <v>0.0098</v>
      </c>
      <c r="L25" s="36">
        <v>1.5068</v>
      </c>
      <c r="M25" s="36">
        <v>0.2211</v>
      </c>
      <c r="N25" s="36">
        <v>0.7154</v>
      </c>
      <c r="O25" s="39">
        <v>34.4917</v>
      </c>
      <c r="P25" s="38">
        <f>O25/4.1868*1000</f>
        <v>8238.201012706602</v>
      </c>
      <c r="Q25" s="39">
        <v>38.2111</v>
      </c>
      <c r="R25" s="38">
        <f>Q25/4.1868*1000</f>
        <v>9126.564440622911</v>
      </c>
      <c r="S25" s="39">
        <v>49.5804</v>
      </c>
      <c r="T25" s="38">
        <f>S25/4.1868*1000</f>
        <v>11842.0750931499</v>
      </c>
      <c r="U25" s="40">
        <v>-9.3</v>
      </c>
      <c r="V25" s="41">
        <v>-1</v>
      </c>
      <c r="W25" s="69"/>
      <c r="X25" s="40"/>
      <c r="Y25" s="72"/>
      <c r="AA25" s="4">
        <f t="shared" si="3"/>
        <v>99.99999999999999</v>
      </c>
      <c r="AB25" s="28" t="str">
        <f t="shared" si="4"/>
        <v>ОК</v>
      </c>
      <c r="AC25"/>
    </row>
    <row r="26" spans="1:29" ht="13.5" customHeight="1">
      <c r="A26" s="16">
        <v>14</v>
      </c>
      <c r="B26" s="36">
        <v>93.8994</v>
      </c>
      <c r="C26" s="36">
        <v>3.0164</v>
      </c>
      <c r="D26" s="36">
        <v>0.957</v>
      </c>
      <c r="E26" s="36">
        <v>0.143</v>
      </c>
      <c r="F26" s="36">
        <v>0.1812</v>
      </c>
      <c r="G26" s="36">
        <v>0.0016</v>
      </c>
      <c r="H26" s="36">
        <v>0.0435</v>
      </c>
      <c r="I26" s="36">
        <v>0.0334</v>
      </c>
      <c r="J26" s="36">
        <v>0.0602</v>
      </c>
      <c r="K26" s="36">
        <v>0.0098</v>
      </c>
      <c r="L26" s="36">
        <v>1.4377</v>
      </c>
      <c r="M26" s="36">
        <v>0.2169</v>
      </c>
      <c r="N26" s="36">
        <v>0.7162</v>
      </c>
      <c r="O26" s="39">
        <v>34.5689</v>
      </c>
      <c r="P26" s="38">
        <f aca="true" t="shared" si="5" ref="P26:P41">O26/4.1868*1000</f>
        <v>8256.639915926246</v>
      </c>
      <c r="Q26" s="39">
        <v>38.2947</v>
      </c>
      <c r="R26" s="38">
        <f aca="true" t="shared" si="6" ref="R26:R41">Q26/4.1868*1000</f>
        <v>9146.531957580968</v>
      </c>
      <c r="S26" s="39">
        <v>49.661</v>
      </c>
      <c r="T26" s="38">
        <f aca="true" t="shared" si="7" ref="T26:T41">S26/4.1868*1000</f>
        <v>11861.326072418076</v>
      </c>
      <c r="U26" s="40">
        <v>-9.7</v>
      </c>
      <c r="V26" s="40">
        <v>-1.4</v>
      </c>
      <c r="W26" s="73"/>
      <c r="X26" s="40"/>
      <c r="Y26" s="72"/>
      <c r="AA26" s="4">
        <f t="shared" si="3"/>
        <v>100.00009999999999</v>
      </c>
      <c r="AB26" s="28" t="str">
        <f t="shared" si="4"/>
        <v> </v>
      </c>
      <c r="AC26"/>
    </row>
    <row r="27" spans="1:29" ht="13.5" customHeight="1">
      <c r="A27" s="16">
        <v>15</v>
      </c>
      <c r="B27" s="36">
        <v>94.0276</v>
      </c>
      <c r="C27" s="36">
        <v>3.0077</v>
      </c>
      <c r="D27" s="36">
        <v>0.9401</v>
      </c>
      <c r="E27" s="36">
        <v>0.1375</v>
      </c>
      <c r="F27" s="36">
        <v>0.1716</v>
      </c>
      <c r="G27" s="36">
        <v>0.0017</v>
      </c>
      <c r="H27" s="36">
        <v>0.0426</v>
      </c>
      <c r="I27" s="36">
        <v>0.0323</v>
      </c>
      <c r="J27" s="36">
        <v>0.0492</v>
      </c>
      <c r="K27" s="36">
        <v>0.0095</v>
      </c>
      <c r="L27" s="36">
        <v>1.3657</v>
      </c>
      <c r="M27" s="36">
        <v>0.2146</v>
      </c>
      <c r="N27" s="36">
        <v>0.7149</v>
      </c>
      <c r="O27" s="39">
        <v>34.5549</v>
      </c>
      <c r="P27" s="38">
        <f t="shared" si="5"/>
        <v>8253.296073373462</v>
      </c>
      <c r="Q27" s="39">
        <v>38.2807</v>
      </c>
      <c r="R27" s="38">
        <f t="shared" si="6"/>
        <v>9143.188115028184</v>
      </c>
      <c r="S27" s="39">
        <v>49.687</v>
      </c>
      <c r="T27" s="38">
        <f t="shared" si="7"/>
        <v>11867.536065730392</v>
      </c>
      <c r="U27" s="41">
        <v>-9.1</v>
      </c>
      <c r="V27" s="40">
        <v>-1.2</v>
      </c>
      <c r="W27" s="73"/>
      <c r="X27" s="40"/>
      <c r="Y27" s="78"/>
      <c r="AA27" s="4">
        <f t="shared" si="3"/>
        <v>100.00010000000002</v>
      </c>
      <c r="AB27" s="28" t="str">
        <f t="shared" si="4"/>
        <v> </v>
      </c>
      <c r="AC27"/>
    </row>
    <row r="28" spans="1:29" ht="13.5" customHeight="1">
      <c r="A28" s="17">
        <v>16</v>
      </c>
      <c r="B28" s="36"/>
      <c r="C28" s="36"/>
      <c r="D28" s="36"/>
      <c r="E28" s="36"/>
      <c r="F28" s="36"/>
      <c r="G28" s="36"/>
      <c r="H28" s="36"/>
      <c r="I28" s="36"/>
      <c r="J28" s="36"/>
      <c r="K28" s="36"/>
      <c r="L28" s="36"/>
      <c r="M28" s="36"/>
      <c r="N28" s="36"/>
      <c r="O28" s="39"/>
      <c r="P28" s="38"/>
      <c r="Q28" s="39"/>
      <c r="R28" s="38"/>
      <c r="S28" s="39"/>
      <c r="T28" s="38"/>
      <c r="U28" s="41"/>
      <c r="V28" s="41"/>
      <c r="W28" s="79"/>
      <c r="X28" s="40"/>
      <c r="Y28" s="78"/>
      <c r="AA28" s="4">
        <f t="shared" si="3"/>
        <v>0</v>
      </c>
      <c r="AB28" s="28" t="str">
        <f t="shared" si="4"/>
        <v> </v>
      </c>
      <c r="AC28"/>
    </row>
    <row r="29" spans="1:29" ht="13.5" customHeight="1">
      <c r="A29" s="17">
        <v>17</v>
      </c>
      <c r="B29" s="36"/>
      <c r="C29" s="36"/>
      <c r="D29" s="36"/>
      <c r="E29" s="36"/>
      <c r="F29" s="36"/>
      <c r="G29" s="36"/>
      <c r="H29" s="36"/>
      <c r="I29" s="36"/>
      <c r="J29" s="36"/>
      <c r="K29" s="36"/>
      <c r="L29" s="36"/>
      <c r="M29" s="36"/>
      <c r="N29" s="36"/>
      <c r="O29" s="39"/>
      <c r="P29" s="38"/>
      <c r="Q29" s="39"/>
      <c r="R29" s="38"/>
      <c r="S29" s="39"/>
      <c r="T29" s="38"/>
      <c r="U29" s="41"/>
      <c r="V29" s="41"/>
      <c r="W29" s="79"/>
      <c r="X29" s="40"/>
      <c r="Y29" s="78"/>
      <c r="AA29" s="4">
        <f t="shared" si="3"/>
        <v>0</v>
      </c>
      <c r="AB29" s="28" t="str">
        <f t="shared" si="4"/>
        <v> </v>
      </c>
      <c r="AC29"/>
    </row>
    <row r="30" spans="1:29" ht="13.5" customHeight="1">
      <c r="A30" s="17">
        <v>18</v>
      </c>
      <c r="B30" s="36">
        <v>94.1679</v>
      </c>
      <c r="C30" s="36">
        <v>3.0454</v>
      </c>
      <c r="D30" s="36">
        <v>0.9601</v>
      </c>
      <c r="E30" s="36">
        <v>0.1447</v>
      </c>
      <c r="F30" s="36">
        <v>0.1675</v>
      </c>
      <c r="G30" s="36">
        <v>0.0014</v>
      </c>
      <c r="H30" s="36">
        <v>0.0391</v>
      </c>
      <c r="I30" s="36">
        <v>0.0295</v>
      </c>
      <c r="J30" s="36">
        <v>0.0413</v>
      </c>
      <c r="K30" s="36">
        <v>0.0107</v>
      </c>
      <c r="L30" s="36">
        <v>1.1785</v>
      </c>
      <c r="M30" s="36">
        <v>0.2139</v>
      </c>
      <c r="N30" s="36">
        <v>0.7141</v>
      </c>
      <c r="O30" s="39">
        <v>34.6231</v>
      </c>
      <c r="P30" s="38">
        <f>O30/4.1868*1000</f>
        <v>8269.585363523456</v>
      </c>
      <c r="Q30" s="39">
        <v>38.3561</v>
      </c>
      <c r="R30" s="38">
        <f>Q30/4.1868*1000</f>
        <v>9161.197095633897</v>
      </c>
      <c r="S30" s="39">
        <v>49.813</v>
      </c>
      <c r="T30" s="38">
        <f>S30/4.1868*1000</f>
        <v>11897.630648705457</v>
      </c>
      <c r="U30" s="41">
        <v>-9.3</v>
      </c>
      <c r="V30" s="41">
        <v>-1.4</v>
      </c>
      <c r="W30" s="79"/>
      <c r="X30" s="40"/>
      <c r="Y30" s="78"/>
      <c r="AA30" s="4">
        <f t="shared" si="3"/>
        <v>100.00000000000001</v>
      </c>
      <c r="AB30" s="28" t="str">
        <f t="shared" si="4"/>
        <v>ОК</v>
      </c>
      <c r="AC30"/>
    </row>
    <row r="31" spans="1:29" ht="13.5" customHeight="1">
      <c r="A31" s="17">
        <v>19</v>
      </c>
      <c r="B31" s="36">
        <v>94.2384</v>
      </c>
      <c r="C31" s="36">
        <v>3.0335</v>
      </c>
      <c r="D31" s="36">
        <v>0.9659</v>
      </c>
      <c r="E31" s="36">
        <v>0.1483</v>
      </c>
      <c r="F31" s="36">
        <v>0.1673</v>
      </c>
      <c r="G31" s="36">
        <v>0.0014</v>
      </c>
      <c r="H31" s="36">
        <v>0.0387</v>
      </c>
      <c r="I31" s="36">
        <v>0.0288</v>
      </c>
      <c r="J31" s="36">
        <v>0.0451</v>
      </c>
      <c r="K31" s="36">
        <v>0.0096</v>
      </c>
      <c r="L31" s="36">
        <v>1.1059</v>
      </c>
      <c r="M31" s="36">
        <v>0.217</v>
      </c>
      <c r="N31" s="36">
        <v>0.7139</v>
      </c>
      <c r="O31" s="39">
        <v>34.6531</v>
      </c>
      <c r="P31" s="38">
        <f t="shared" si="5"/>
        <v>8276.75074042228</v>
      </c>
      <c r="Q31" s="39">
        <v>38.3892</v>
      </c>
      <c r="R31" s="38">
        <f t="shared" si="6"/>
        <v>9169.102894812268</v>
      </c>
      <c r="S31" s="39">
        <v>49.8624</v>
      </c>
      <c r="T31" s="38">
        <f t="shared" si="7"/>
        <v>11909.429635998855</v>
      </c>
      <c r="U31" s="40">
        <v>-9.4</v>
      </c>
      <c r="V31" s="40">
        <v>-1.1</v>
      </c>
      <c r="W31" s="79"/>
      <c r="X31" s="40"/>
      <c r="Y31" s="78"/>
      <c r="AA31" s="4">
        <f t="shared" si="3"/>
        <v>99.99990000000004</v>
      </c>
      <c r="AB31" s="28" t="str">
        <f t="shared" si="4"/>
        <v> </v>
      </c>
      <c r="AC31"/>
    </row>
    <row r="32" spans="1:29" ht="13.5" customHeight="1">
      <c r="A32" s="17">
        <v>20</v>
      </c>
      <c r="B32" s="36">
        <v>94.2224</v>
      </c>
      <c r="C32" s="36">
        <v>2.972</v>
      </c>
      <c r="D32" s="36">
        <v>0.9431</v>
      </c>
      <c r="E32" s="36">
        <v>0.1403</v>
      </c>
      <c r="F32" s="36">
        <v>0.1611</v>
      </c>
      <c r="G32" s="36">
        <v>0.0013</v>
      </c>
      <c r="H32" s="36">
        <v>0.0356</v>
      </c>
      <c r="I32" s="36">
        <v>0.0271</v>
      </c>
      <c r="J32" s="36">
        <v>0.0366</v>
      </c>
      <c r="K32" s="36">
        <v>0.0108</v>
      </c>
      <c r="L32" s="36">
        <v>1.239</v>
      </c>
      <c r="M32" s="36">
        <v>0.2104</v>
      </c>
      <c r="N32" s="36">
        <v>0.71333</v>
      </c>
      <c r="O32" s="39">
        <v>34.5553</v>
      </c>
      <c r="P32" s="38">
        <f t="shared" si="5"/>
        <v>8253.391611732111</v>
      </c>
      <c r="Q32" s="39">
        <v>38.2828</v>
      </c>
      <c r="R32" s="38">
        <f t="shared" si="6"/>
        <v>9143.689691411102</v>
      </c>
      <c r="S32" s="39">
        <v>49.7469</v>
      </c>
      <c r="T32" s="38">
        <f t="shared" si="7"/>
        <v>11881.842934938379</v>
      </c>
      <c r="U32" s="40">
        <v>-9.3</v>
      </c>
      <c r="V32" s="40">
        <v>-1.3</v>
      </c>
      <c r="W32" s="73"/>
      <c r="X32" s="40"/>
      <c r="Y32" s="78"/>
      <c r="AA32" s="4">
        <f t="shared" si="3"/>
        <v>99.99970000000002</v>
      </c>
      <c r="AB32" s="28" t="str">
        <f t="shared" si="4"/>
        <v> </v>
      </c>
      <c r="AC32"/>
    </row>
    <row r="33" spans="1:29" ht="13.5" customHeight="1">
      <c r="A33" s="17">
        <v>21</v>
      </c>
      <c r="B33" s="36">
        <v>94.2437</v>
      </c>
      <c r="C33" s="36">
        <v>2.9618</v>
      </c>
      <c r="D33" s="36">
        <v>0.9368</v>
      </c>
      <c r="E33" s="36">
        <v>0.1387</v>
      </c>
      <c r="F33" s="36">
        <v>0.159</v>
      </c>
      <c r="G33" s="36">
        <v>0.0012</v>
      </c>
      <c r="H33" s="36">
        <v>0.0352</v>
      </c>
      <c r="I33" s="36">
        <v>0.0265</v>
      </c>
      <c r="J33" s="36">
        <v>0.0417</v>
      </c>
      <c r="K33" s="36">
        <v>0.0114</v>
      </c>
      <c r="L33" s="36">
        <v>1.2345</v>
      </c>
      <c r="M33" s="36">
        <v>0.2095</v>
      </c>
      <c r="N33" s="36">
        <v>0.7132</v>
      </c>
      <c r="O33" s="39">
        <v>34.5535</v>
      </c>
      <c r="P33" s="38">
        <f t="shared" si="5"/>
        <v>8252.96168911818</v>
      </c>
      <c r="Q33" s="39">
        <v>38.2809</v>
      </c>
      <c r="R33" s="38">
        <f t="shared" si="6"/>
        <v>9143.23588420751</v>
      </c>
      <c r="S33" s="39">
        <v>49.7482</v>
      </c>
      <c r="T33" s="38">
        <f t="shared" si="7"/>
        <v>11882.153434603992</v>
      </c>
      <c r="U33" s="40">
        <v>-9.4</v>
      </c>
      <c r="V33" s="40">
        <v>-1.3</v>
      </c>
      <c r="W33" s="73"/>
      <c r="X33" s="40" t="s">
        <v>135</v>
      </c>
      <c r="Y33" s="78"/>
      <c r="AA33" s="4">
        <f t="shared" si="3"/>
        <v>100.00000000000001</v>
      </c>
      <c r="AB33" s="28" t="str">
        <f t="shared" si="4"/>
        <v>ОК</v>
      </c>
      <c r="AC33"/>
    </row>
    <row r="34" spans="1:29" ht="13.5" customHeight="1">
      <c r="A34" s="17">
        <v>22</v>
      </c>
      <c r="B34" s="36">
        <v>92.6089</v>
      </c>
      <c r="C34" s="36">
        <v>3.5537</v>
      </c>
      <c r="D34" s="36">
        <v>0.9643</v>
      </c>
      <c r="E34" s="36">
        <v>0.1148</v>
      </c>
      <c r="F34" s="36">
        <v>0.1471</v>
      </c>
      <c r="G34" s="36">
        <v>0.001</v>
      </c>
      <c r="H34" s="36">
        <v>0.0331</v>
      </c>
      <c r="I34" s="36">
        <v>0.0259</v>
      </c>
      <c r="J34" s="36">
        <v>0.0356</v>
      </c>
      <c r="K34" s="36">
        <v>0.0137</v>
      </c>
      <c r="L34" s="36">
        <v>2.2883</v>
      </c>
      <c r="M34" s="36">
        <v>0.2137</v>
      </c>
      <c r="N34" s="36">
        <v>0.7214</v>
      </c>
      <c r="O34" s="39">
        <v>34.3291</v>
      </c>
      <c r="P34" s="38">
        <f t="shared" si="5"/>
        <v>8199.36466991497</v>
      </c>
      <c r="Q34" s="39">
        <v>38.0267</v>
      </c>
      <c r="R34" s="38">
        <f t="shared" si="6"/>
        <v>9082.5212572848</v>
      </c>
      <c r="S34" s="39">
        <v>49.1354</v>
      </c>
      <c r="T34" s="38">
        <f t="shared" si="7"/>
        <v>11735.788669150663</v>
      </c>
      <c r="U34" s="41">
        <v>-10.3</v>
      </c>
      <c r="V34" s="40">
        <v>-1.5</v>
      </c>
      <c r="W34" s="73"/>
      <c r="X34" s="40"/>
      <c r="Y34" s="78"/>
      <c r="AA34" s="4">
        <f t="shared" si="3"/>
        <v>100.00010000000002</v>
      </c>
      <c r="AB34" s="28" t="str">
        <f t="shared" si="4"/>
        <v> </v>
      </c>
      <c r="AC34"/>
    </row>
    <row r="35" spans="1:29" ht="13.5" customHeight="1">
      <c r="A35" s="17">
        <v>23</v>
      </c>
      <c r="B35" s="36"/>
      <c r="C35" s="36"/>
      <c r="D35" s="36"/>
      <c r="E35" s="36"/>
      <c r="F35" s="36"/>
      <c r="G35" s="36"/>
      <c r="H35" s="36"/>
      <c r="I35" s="36"/>
      <c r="J35" s="36"/>
      <c r="K35" s="36"/>
      <c r="L35" s="36"/>
      <c r="M35" s="36"/>
      <c r="N35" s="36"/>
      <c r="O35" s="39"/>
      <c r="P35" s="38"/>
      <c r="Q35" s="39"/>
      <c r="R35" s="38"/>
      <c r="S35" s="39"/>
      <c r="T35" s="38"/>
      <c r="U35" s="41"/>
      <c r="V35" s="41"/>
      <c r="W35" s="71"/>
      <c r="X35" s="40"/>
      <c r="Y35" s="78"/>
      <c r="AA35" s="4">
        <f t="shared" si="3"/>
        <v>0</v>
      </c>
      <c r="AB35" s="28" t="str">
        <f t="shared" si="4"/>
        <v> </v>
      </c>
      <c r="AC35"/>
    </row>
    <row r="36" spans="1:29" ht="13.5" customHeight="1">
      <c r="A36" s="17">
        <v>24</v>
      </c>
      <c r="B36" s="36"/>
      <c r="C36" s="36"/>
      <c r="D36" s="36"/>
      <c r="E36" s="36"/>
      <c r="F36" s="36"/>
      <c r="G36" s="36"/>
      <c r="H36" s="36"/>
      <c r="I36" s="36"/>
      <c r="J36" s="36"/>
      <c r="K36" s="36"/>
      <c r="L36" s="36"/>
      <c r="M36" s="36"/>
      <c r="N36" s="36"/>
      <c r="O36" s="39"/>
      <c r="P36" s="38"/>
      <c r="Q36" s="39"/>
      <c r="R36" s="38"/>
      <c r="S36" s="39"/>
      <c r="T36" s="38"/>
      <c r="U36" s="40"/>
      <c r="V36" s="40"/>
      <c r="W36" s="71"/>
      <c r="X36" s="40"/>
      <c r="Y36" s="72"/>
      <c r="AA36" s="4">
        <f t="shared" si="3"/>
        <v>0</v>
      </c>
      <c r="AB36" s="28" t="str">
        <f t="shared" si="4"/>
        <v> </v>
      </c>
      <c r="AC36"/>
    </row>
    <row r="37" spans="1:29" ht="13.5" customHeight="1">
      <c r="A37" s="17">
        <v>25</v>
      </c>
      <c r="B37" s="36">
        <v>92.4175</v>
      </c>
      <c r="C37" s="36">
        <v>3.6442</v>
      </c>
      <c r="D37" s="36">
        <v>0.9341</v>
      </c>
      <c r="E37" s="36">
        <v>0.1022</v>
      </c>
      <c r="F37" s="36">
        <v>0.1285</v>
      </c>
      <c r="G37" s="36">
        <v>0.0008</v>
      </c>
      <c r="H37" s="36">
        <v>0.0271</v>
      </c>
      <c r="I37" s="36">
        <v>0.0212</v>
      </c>
      <c r="J37" s="36">
        <v>0.0246</v>
      </c>
      <c r="K37" s="36">
        <v>0.0117</v>
      </c>
      <c r="L37" s="36">
        <v>2.4859</v>
      </c>
      <c r="M37" s="36">
        <v>0.2024</v>
      </c>
      <c r="N37" s="36">
        <v>0.7213</v>
      </c>
      <c r="O37" s="39">
        <v>34.2255</v>
      </c>
      <c r="P37" s="38">
        <f t="shared" si="5"/>
        <v>8174.620235024362</v>
      </c>
      <c r="Q37" s="39">
        <v>37.9134</v>
      </c>
      <c r="R37" s="38">
        <f t="shared" si="6"/>
        <v>9055.460017196905</v>
      </c>
      <c r="S37" s="39">
        <v>48.9929</v>
      </c>
      <c r="T37" s="38">
        <f t="shared" si="7"/>
        <v>11701.753128881246</v>
      </c>
      <c r="U37" s="41">
        <v>-12</v>
      </c>
      <c r="V37" s="40">
        <v>-1.6</v>
      </c>
      <c r="W37" s="73"/>
      <c r="X37" s="40"/>
      <c r="Y37" s="72"/>
      <c r="AA37" s="4">
        <f t="shared" si="3"/>
        <v>100.0002</v>
      </c>
      <c r="AB37" s="28" t="str">
        <f t="shared" si="4"/>
        <v> </v>
      </c>
      <c r="AC37"/>
    </row>
    <row r="38" spans="1:29" ht="13.5" customHeight="1">
      <c r="A38" s="17">
        <v>26</v>
      </c>
      <c r="B38" s="36">
        <v>93.6748</v>
      </c>
      <c r="C38" s="36">
        <v>3.4295</v>
      </c>
      <c r="D38" s="36">
        <v>1.1313</v>
      </c>
      <c r="E38" s="36">
        <v>0.178</v>
      </c>
      <c r="F38" s="36">
        <v>0.2094</v>
      </c>
      <c r="G38" s="36">
        <v>0.0021</v>
      </c>
      <c r="H38" s="36">
        <v>0.0503</v>
      </c>
      <c r="I38" s="36">
        <v>0.0379</v>
      </c>
      <c r="J38" s="36">
        <v>0.0587</v>
      </c>
      <c r="K38" s="36">
        <v>0.0096</v>
      </c>
      <c r="L38" s="36">
        <v>0.9573</v>
      </c>
      <c r="M38" s="36">
        <v>0.2611</v>
      </c>
      <c r="N38" s="36">
        <v>0.7201</v>
      </c>
      <c r="O38" s="39">
        <v>34.9733</v>
      </c>
      <c r="P38" s="38">
        <f t="shared" si="5"/>
        <v>8353.229196522405</v>
      </c>
      <c r="Q38" s="39">
        <v>38.7335</v>
      </c>
      <c r="R38" s="38">
        <f t="shared" si="6"/>
        <v>9251.337537021112</v>
      </c>
      <c r="S38" s="39">
        <v>50.0922</v>
      </c>
      <c r="T38" s="38">
        <f t="shared" si="7"/>
        <v>11964.316423043852</v>
      </c>
      <c r="U38" s="40">
        <v>-10.4</v>
      </c>
      <c r="V38" s="40">
        <v>-1.3</v>
      </c>
      <c r="W38" s="73" t="s">
        <v>134</v>
      </c>
      <c r="X38" s="40"/>
      <c r="Y38" s="78"/>
      <c r="AA38" s="4">
        <f t="shared" si="3"/>
        <v>100</v>
      </c>
      <c r="AB38" s="28" t="str">
        <f t="shared" si="4"/>
        <v>ОК</v>
      </c>
      <c r="AC38"/>
    </row>
    <row r="39" spans="1:29" ht="13.5" customHeight="1">
      <c r="A39" s="17">
        <v>27</v>
      </c>
      <c r="B39" s="36">
        <v>93.7967</v>
      </c>
      <c r="C39" s="36">
        <v>3.3624</v>
      </c>
      <c r="D39" s="36">
        <v>1.1304</v>
      </c>
      <c r="E39" s="36">
        <v>0.1807</v>
      </c>
      <c r="F39" s="36">
        <v>0.2105</v>
      </c>
      <c r="G39" s="36">
        <v>0.002</v>
      </c>
      <c r="H39" s="36">
        <v>0.0501</v>
      </c>
      <c r="I39" s="36">
        <v>0.0382</v>
      </c>
      <c r="J39" s="36">
        <v>0.062</v>
      </c>
      <c r="K39" s="36">
        <v>0.0095</v>
      </c>
      <c r="L39" s="36">
        <v>0.8973</v>
      </c>
      <c r="M39" s="36">
        <v>0.2602</v>
      </c>
      <c r="N39" s="36">
        <v>0.7196</v>
      </c>
      <c r="O39" s="39">
        <v>34.9829</v>
      </c>
      <c r="P39" s="38">
        <f t="shared" si="5"/>
        <v>8355.522117130029</v>
      </c>
      <c r="Q39" s="39">
        <v>38.7446</v>
      </c>
      <c r="R39" s="38">
        <f t="shared" si="6"/>
        <v>9253.988726473679</v>
      </c>
      <c r="S39" s="39">
        <v>50.1257</v>
      </c>
      <c r="T39" s="38">
        <f t="shared" si="7"/>
        <v>11972.317760580874</v>
      </c>
      <c r="U39" s="40">
        <v>-9.4</v>
      </c>
      <c r="V39" s="41">
        <v>-1</v>
      </c>
      <c r="W39" s="73"/>
      <c r="X39" s="79"/>
      <c r="Y39" s="80"/>
      <c r="AA39" s="4">
        <f t="shared" si="3"/>
        <v>99.99999999999999</v>
      </c>
      <c r="AB39" s="28" t="str">
        <f t="shared" si="4"/>
        <v>ОК</v>
      </c>
      <c r="AC39"/>
    </row>
    <row r="40" spans="1:29" ht="13.5" customHeight="1">
      <c r="A40" s="17">
        <v>28</v>
      </c>
      <c r="B40" s="36">
        <v>93.7605</v>
      </c>
      <c r="C40" s="36">
        <v>3.3831</v>
      </c>
      <c r="D40" s="36">
        <v>1.1593</v>
      </c>
      <c r="E40" s="36">
        <v>0.1868</v>
      </c>
      <c r="F40" s="36">
        <v>0.215</v>
      </c>
      <c r="G40" s="36">
        <v>0.0016</v>
      </c>
      <c r="H40" s="36">
        <v>0.0504</v>
      </c>
      <c r="I40" s="36">
        <v>0.0382</v>
      </c>
      <c r="J40" s="36">
        <v>0.0645</v>
      </c>
      <c r="K40" s="36">
        <v>0.0098</v>
      </c>
      <c r="L40" s="36">
        <v>0.8655</v>
      </c>
      <c r="M40" s="36">
        <v>0.2653</v>
      </c>
      <c r="N40" s="36">
        <v>0.7202</v>
      </c>
      <c r="O40" s="39">
        <v>35.0237</v>
      </c>
      <c r="P40" s="38">
        <f t="shared" si="5"/>
        <v>8365.26702971243</v>
      </c>
      <c r="Q40" s="39">
        <v>38.7886</v>
      </c>
      <c r="R40" s="38">
        <f t="shared" si="6"/>
        <v>9264.49794592529</v>
      </c>
      <c r="S40" s="39">
        <v>50.1609</v>
      </c>
      <c r="T40" s="38">
        <f t="shared" si="7"/>
        <v>11980.72513614216</v>
      </c>
      <c r="U40" s="41">
        <v>-9</v>
      </c>
      <c r="V40" s="40">
        <v>-0.8</v>
      </c>
      <c r="W40" s="73"/>
      <c r="X40" s="79"/>
      <c r="Y40" s="78"/>
      <c r="AA40" s="4">
        <f t="shared" si="3"/>
        <v>99.99999999999999</v>
      </c>
      <c r="AB40" s="28" t="str">
        <f t="shared" si="4"/>
        <v>ОК</v>
      </c>
      <c r="AC40"/>
    </row>
    <row r="41" spans="1:29" ht="13.5" customHeight="1">
      <c r="A41" s="17">
        <v>29</v>
      </c>
      <c r="B41" s="36">
        <v>93.752</v>
      </c>
      <c r="C41" s="36">
        <v>3.3843</v>
      </c>
      <c r="D41" s="36">
        <v>1.1575</v>
      </c>
      <c r="E41" s="36">
        <v>0.1858</v>
      </c>
      <c r="F41" s="36">
        <v>0.213</v>
      </c>
      <c r="G41" s="36">
        <v>0.0016</v>
      </c>
      <c r="H41" s="36">
        <v>0.0498</v>
      </c>
      <c r="I41" s="36">
        <v>0.0376</v>
      </c>
      <c r="J41" s="36">
        <v>0.0664</v>
      </c>
      <c r="K41" s="36">
        <v>0.0126</v>
      </c>
      <c r="L41" s="36">
        <v>0.8747</v>
      </c>
      <c r="M41" s="36">
        <v>0.2646</v>
      </c>
      <c r="N41" s="36">
        <v>0.7202</v>
      </c>
      <c r="O41" s="39">
        <v>35.0181</v>
      </c>
      <c r="P41" s="38">
        <f t="shared" si="5"/>
        <v>8363.929492691315</v>
      </c>
      <c r="Q41" s="39">
        <v>38.7824</v>
      </c>
      <c r="R41" s="38">
        <f t="shared" si="6"/>
        <v>9263.017101366198</v>
      </c>
      <c r="S41" s="39">
        <v>50.1524</v>
      </c>
      <c r="T41" s="38">
        <f t="shared" si="7"/>
        <v>11978.694946020827</v>
      </c>
      <c r="U41" s="41">
        <v>-9.2</v>
      </c>
      <c r="V41" s="41">
        <v>-1</v>
      </c>
      <c r="W41" s="73"/>
      <c r="X41" s="79"/>
      <c r="Y41" s="78"/>
      <c r="AA41" s="4">
        <f t="shared" si="3"/>
        <v>99.9999</v>
      </c>
      <c r="AB41" s="28" t="str">
        <f t="shared" si="4"/>
        <v> </v>
      </c>
      <c r="AC41"/>
    </row>
    <row r="42" spans="1:29" ht="13.5" customHeight="1">
      <c r="A42" s="17">
        <v>30</v>
      </c>
      <c r="B42" s="36"/>
      <c r="C42" s="36"/>
      <c r="D42" s="36"/>
      <c r="E42" s="36"/>
      <c r="F42" s="36"/>
      <c r="G42" s="36"/>
      <c r="H42" s="36"/>
      <c r="I42" s="36"/>
      <c r="J42" s="36"/>
      <c r="K42" s="36"/>
      <c r="L42" s="36"/>
      <c r="M42" s="36"/>
      <c r="N42" s="36"/>
      <c r="O42" s="39"/>
      <c r="P42" s="38"/>
      <c r="Q42" s="39"/>
      <c r="R42" s="38"/>
      <c r="S42" s="39"/>
      <c r="T42" s="38"/>
      <c r="U42" s="40"/>
      <c r="V42" s="40"/>
      <c r="W42" s="73"/>
      <c r="X42" s="80"/>
      <c r="Y42" s="81"/>
      <c r="AA42" s="4">
        <f t="shared" si="3"/>
        <v>0</v>
      </c>
      <c r="AB42" s="28" t="str">
        <f t="shared" si="4"/>
        <v> </v>
      </c>
      <c r="AC42"/>
    </row>
    <row r="43" spans="1:29" ht="12.75" customHeight="1">
      <c r="A43" s="17">
        <v>31</v>
      </c>
      <c r="B43" s="37"/>
      <c r="C43" s="37"/>
      <c r="D43" s="37"/>
      <c r="E43" s="37"/>
      <c r="F43" s="37"/>
      <c r="G43" s="37"/>
      <c r="H43" s="37"/>
      <c r="I43" s="37"/>
      <c r="J43" s="37"/>
      <c r="K43" s="37"/>
      <c r="L43" s="37"/>
      <c r="M43" s="37"/>
      <c r="N43" s="36"/>
      <c r="O43" s="39"/>
      <c r="P43" s="38"/>
      <c r="Q43" s="39"/>
      <c r="R43" s="38"/>
      <c r="S43" s="39"/>
      <c r="T43" s="38"/>
      <c r="U43" s="40"/>
      <c r="V43" s="41"/>
      <c r="W43" s="69"/>
      <c r="X43" s="79"/>
      <c r="Y43" s="82"/>
      <c r="AA43" s="4">
        <f t="shared" si="3"/>
        <v>0</v>
      </c>
      <c r="AB43" s="28" t="str">
        <f t="shared" si="4"/>
        <v> </v>
      </c>
      <c r="AC43"/>
    </row>
    <row r="44" spans="2:29" ht="14.25" customHeight="1">
      <c r="B44" s="98" t="s">
        <v>47</v>
      </c>
      <c r="C44" s="98"/>
      <c r="D44" s="98"/>
      <c r="E44" s="98"/>
      <c r="F44" s="98"/>
      <c r="G44" s="98"/>
      <c r="H44" s="98"/>
      <c r="I44" s="98"/>
      <c r="J44" s="98"/>
      <c r="K44" s="98"/>
      <c r="L44" s="47"/>
      <c r="M44" s="47"/>
      <c r="N44" s="47"/>
      <c r="O44" s="47"/>
      <c r="P44" s="47"/>
      <c r="Q44" s="47"/>
      <c r="R44" s="47"/>
      <c r="S44" s="47"/>
      <c r="T44" s="47"/>
      <c r="U44" s="47"/>
      <c r="V44" s="47"/>
      <c r="W44" s="47"/>
      <c r="X44" s="47"/>
      <c r="Y44" s="47"/>
      <c r="AA44" s="4"/>
      <c r="AB44" s="5"/>
      <c r="AC44"/>
    </row>
    <row r="45" spans="2:25" ht="18.75" customHeight="1">
      <c r="B45" s="11" t="s">
        <v>39</v>
      </c>
      <c r="C45" s="11"/>
      <c r="D45" s="12"/>
      <c r="E45" s="12"/>
      <c r="F45" s="12"/>
      <c r="G45" s="12"/>
      <c r="H45" s="12"/>
      <c r="I45" s="12"/>
      <c r="J45" s="12"/>
      <c r="K45" s="12"/>
      <c r="L45" s="12"/>
      <c r="M45" s="12"/>
      <c r="N45" s="12"/>
      <c r="O45" s="12" t="s">
        <v>40</v>
      </c>
      <c r="P45" s="12"/>
      <c r="Q45" s="12"/>
      <c r="R45" s="12"/>
      <c r="S45" s="43"/>
      <c r="T45" s="43"/>
      <c r="U45" s="44"/>
      <c r="V45" s="44"/>
      <c r="W45" s="89">
        <v>42583</v>
      </c>
      <c r="X45" s="90"/>
      <c r="Y45" s="13"/>
    </row>
    <row r="46" spans="2:24" ht="12.75">
      <c r="B46" s="1"/>
      <c r="C46" s="1" t="s">
        <v>27</v>
      </c>
      <c r="N46" s="2"/>
      <c r="O46" s="15" t="s">
        <v>29</v>
      </c>
      <c r="P46" s="15"/>
      <c r="S46" s="2"/>
      <c r="T46" s="2"/>
      <c r="U46" s="14" t="s">
        <v>0</v>
      </c>
      <c r="W46" s="2"/>
      <c r="X46" s="14" t="s">
        <v>16</v>
      </c>
    </row>
    <row r="47" spans="2:25" ht="18" customHeight="1">
      <c r="B47" s="11" t="s">
        <v>34</v>
      </c>
      <c r="C47" s="30"/>
      <c r="D47" s="31"/>
      <c r="E47" s="31"/>
      <c r="F47" s="31"/>
      <c r="G47" s="31"/>
      <c r="H47" s="31"/>
      <c r="I47" s="31"/>
      <c r="J47" s="31"/>
      <c r="K47" s="31"/>
      <c r="L47" s="31"/>
      <c r="M47" s="31"/>
      <c r="N47" s="31" t="s">
        <v>1</v>
      </c>
      <c r="O47" s="12" t="s">
        <v>41</v>
      </c>
      <c r="P47" s="31"/>
      <c r="Q47" s="31"/>
      <c r="R47" s="31"/>
      <c r="S47" s="31"/>
      <c r="T47" s="31"/>
      <c r="U47" s="32"/>
      <c r="V47" s="32"/>
      <c r="W47" s="89">
        <v>42583</v>
      </c>
      <c r="X47" s="90"/>
      <c r="Y47" s="12"/>
    </row>
    <row r="48" spans="2:24" ht="12.75">
      <c r="B48" s="1"/>
      <c r="C48" s="1" t="s">
        <v>28</v>
      </c>
      <c r="N48" s="2"/>
      <c r="O48" s="14" t="s">
        <v>29</v>
      </c>
      <c r="P48" s="14"/>
      <c r="S48" s="2"/>
      <c r="T48" s="2"/>
      <c r="U48" s="14" t="s">
        <v>0</v>
      </c>
      <c r="W48" s="2"/>
      <c r="X48" t="s">
        <v>16</v>
      </c>
    </row>
    <row r="52" spans="2:9" ht="12.75">
      <c r="B52" s="35"/>
      <c r="C52" s="29"/>
      <c r="D52" s="29"/>
      <c r="E52" s="29"/>
      <c r="F52" s="29"/>
      <c r="G52" s="29"/>
      <c r="H52" s="29"/>
      <c r="I52" s="29"/>
    </row>
  </sheetData>
  <sheetProtection/>
  <mergeCells count="33">
    <mergeCell ref="A9:A12"/>
    <mergeCell ref="K10:K12"/>
    <mergeCell ref="H10:H12"/>
    <mergeCell ref="O10:O12"/>
    <mergeCell ref="B6:AA6"/>
    <mergeCell ref="Y9:Y12"/>
    <mergeCell ref="U9:U12"/>
    <mergeCell ref="C10:C12"/>
    <mergeCell ref="F10:F12"/>
    <mergeCell ref="S10:S12"/>
    <mergeCell ref="N9:S9"/>
    <mergeCell ref="B10:B12"/>
    <mergeCell ref="A8:Y8"/>
    <mergeCell ref="A7:Y7"/>
    <mergeCell ref="W47:X47"/>
    <mergeCell ref="B44:K44"/>
    <mergeCell ref="E10:E12"/>
    <mergeCell ref="P10:P12"/>
    <mergeCell ref="M10:M12"/>
    <mergeCell ref="V9:V12"/>
    <mergeCell ref="T10:T12"/>
    <mergeCell ref="D10:D12"/>
    <mergeCell ref="N10:N12"/>
    <mergeCell ref="J10:J12"/>
    <mergeCell ref="W45:X45"/>
    <mergeCell ref="X9:X12"/>
    <mergeCell ref="L10:L12"/>
    <mergeCell ref="W9:W12"/>
    <mergeCell ref="B9:M9"/>
    <mergeCell ref="G10:G12"/>
    <mergeCell ref="R10:R12"/>
    <mergeCell ref="I10:I12"/>
    <mergeCell ref="Q10:Q12"/>
  </mergeCells>
  <printOptions/>
  <pageMargins left="0.5118110236220472" right="0.5118110236220472" top="0.35433070866141736" bottom="0.35433070866141736" header="0.31496062992125984" footer="0.31496062992125984"/>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AN60"/>
  <sheetViews>
    <sheetView tabSelected="1" zoomScale="86" zoomScaleNormal="86" zoomScalePageLayoutView="0" workbookViewId="0" topLeftCell="H13">
      <selection activeCell="Z42" sqref="Z42"/>
    </sheetView>
  </sheetViews>
  <sheetFormatPr defaultColWidth="9.00390625" defaultRowHeight="12.75"/>
  <cols>
    <col min="1" max="1" width="8.75390625" style="0" customWidth="1"/>
    <col min="2" max="2" width="9.75390625" style="0" customWidth="1"/>
    <col min="3" max="3" width="7.75390625" style="0" customWidth="1"/>
    <col min="4" max="4" width="10.625" style="0" customWidth="1"/>
    <col min="5" max="5" width="7.875" style="0" customWidth="1"/>
    <col min="6" max="6" width="7.75390625" style="0" customWidth="1"/>
    <col min="7" max="7" width="7.625" style="51" customWidth="1"/>
    <col min="8" max="8" width="8.125" style="0" customWidth="1"/>
    <col min="9" max="9" width="7.375" style="0" customWidth="1"/>
    <col min="10" max="10" width="7.875" style="51" customWidth="1"/>
    <col min="11" max="11" width="7.875" style="0" customWidth="1"/>
    <col min="12" max="12" width="7.25390625" style="0" customWidth="1"/>
    <col min="13" max="15" width="7.75390625" style="0" customWidth="1"/>
    <col min="16" max="19" width="7.375" style="0" customWidth="1"/>
    <col min="20" max="20" width="6.75390625" style="51" customWidth="1"/>
    <col min="21" max="21" width="7.125" style="0" customWidth="1"/>
    <col min="22" max="22" width="6.00390625" style="51" customWidth="1"/>
    <col min="23" max="23" width="7.25390625" style="0" customWidth="1"/>
    <col min="24" max="24" width="6.75390625" style="51" customWidth="1"/>
    <col min="25" max="25" width="12.00390625" style="0" customWidth="1"/>
    <col min="26" max="26" width="9.625" style="0" customWidth="1"/>
    <col min="27" max="27" width="9.75390625" style="0" customWidth="1"/>
    <col min="28" max="28" width="9.125" style="6" customWidth="1"/>
  </cols>
  <sheetData>
    <row r="1" spans="1:5" ht="12.75">
      <c r="A1" s="50" t="s">
        <v>30</v>
      </c>
      <c r="B1" s="50"/>
      <c r="C1" s="50"/>
      <c r="D1" s="50"/>
      <c r="E1" s="50"/>
    </row>
    <row r="2" spans="1:5" ht="12.75">
      <c r="A2" s="50" t="s">
        <v>31</v>
      </c>
      <c r="B2" s="50"/>
      <c r="C2" s="50"/>
      <c r="D2" s="50"/>
      <c r="E2" s="50"/>
    </row>
    <row r="3" spans="1:27" ht="12.75">
      <c r="A3" s="52" t="s">
        <v>43</v>
      </c>
      <c r="B3" s="52"/>
      <c r="C3" s="52"/>
      <c r="D3" s="50"/>
      <c r="E3" s="50"/>
      <c r="G3" s="53"/>
      <c r="H3" s="45"/>
      <c r="I3" s="45"/>
      <c r="J3" s="53"/>
      <c r="K3" s="45"/>
      <c r="L3" s="3"/>
      <c r="M3" s="3"/>
      <c r="N3" s="3"/>
      <c r="O3" s="3"/>
      <c r="P3" s="3"/>
      <c r="Q3" s="3"/>
      <c r="R3" s="3"/>
      <c r="S3" s="3"/>
      <c r="T3" s="54"/>
      <c r="U3" s="3"/>
      <c r="V3" s="54"/>
      <c r="W3" s="3"/>
      <c r="X3" s="54"/>
      <c r="Y3" s="3"/>
      <c r="Z3" s="3"/>
      <c r="AA3" s="3"/>
    </row>
    <row r="4" spans="1:27" ht="12.75">
      <c r="A4" s="50"/>
      <c r="B4" s="50"/>
      <c r="C4" s="50"/>
      <c r="D4" s="50"/>
      <c r="E4" s="50"/>
      <c r="G4" s="53"/>
      <c r="H4" s="45"/>
      <c r="I4" s="45"/>
      <c r="J4" s="53"/>
      <c r="K4" s="45"/>
      <c r="L4" s="3"/>
      <c r="M4" s="3"/>
      <c r="N4" s="3"/>
      <c r="O4" s="3"/>
      <c r="P4" s="3"/>
      <c r="Q4" s="3"/>
      <c r="R4" s="3"/>
      <c r="S4" s="3"/>
      <c r="T4" s="54"/>
      <c r="U4" s="3"/>
      <c r="V4" s="54"/>
      <c r="W4" s="3"/>
      <c r="X4" s="54"/>
      <c r="Y4" s="3"/>
      <c r="Z4" s="3"/>
      <c r="AA4" s="3"/>
    </row>
    <row r="5" spans="2:28" s="1" customFormat="1" ht="14.25">
      <c r="B5" s="125" t="s">
        <v>36</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55"/>
    </row>
    <row r="6" spans="2:28" s="1" customFormat="1" ht="60.75" customHeight="1">
      <c r="B6" s="126" t="s">
        <v>132</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55"/>
    </row>
    <row r="7" spans="1:28" ht="30" customHeight="1">
      <c r="A7" s="91" t="s">
        <v>26</v>
      </c>
      <c r="B7" s="94" t="s">
        <v>51</v>
      </c>
      <c r="C7" s="95"/>
      <c r="D7" s="95"/>
      <c r="E7" s="95"/>
      <c r="F7" s="95"/>
      <c r="G7" s="95"/>
      <c r="H7" s="95"/>
      <c r="I7" s="95"/>
      <c r="J7" s="95"/>
      <c r="K7" s="95"/>
      <c r="L7" s="95"/>
      <c r="M7" s="95"/>
      <c r="N7" s="95"/>
      <c r="O7" s="95"/>
      <c r="P7" s="95"/>
      <c r="Q7" s="95"/>
      <c r="R7" s="95"/>
      <c r="S7" s="95"/>
      <c r="T7" s="95"/>
      <c r="U7" s="95"/>
      <c r="V7" s="95"/>
      <c r="W7" s="95"/>
      <c r="X7" s="96"/>
      <c r="Y7" s="127" t="s">
        <v>52</v>
      </c>
      <c r="Z7" s="128" t="s">
        <v>53</v>
      </c>
      <c r="AA7" s="91" t="s">
        <v>54</v>
      </c>
      <c r="AB7"/>
    </row>
    <row r="8" spans="1:28" ht="48.75" customHeight="1">
      <c r="A8" s="92"/>
      <c r="B8" s="131" t="s">
        <v>55</v>
      </c>
      <c r="C8" s="121" t="s">
        <v>56</v>
      </c>
      <c r="D8" s="121" t="s">
        <v>57</v>
      </c>
      <c r="E8" s="121" t="s">
        <v>101</v>
      </c>
      <c r="F8" s="121" t="s">
        <v>58</v>
      </c>
      <c r="G8" s="124" t="s">
        <v>59</v>
      </c>
      <c r="H8" s="121" t="s">
        <v>60</v>
      </c>
      <c r="I8" s="121" t="s">
        <v>61</v>
      </c>
      <c r="J8" s="109" t="s">
        <v>62</v>
      </c>
      <c r="K8" s="112" t="s">
        <v>63</v>
      </c>
      <c r="L8" s="112" t="s">
        <v>64</v>
      </c>
      <c r="M8" s="112" t="s">
        <v>102</v>
      </c>
      <c r="N8" s="112" t="s">
        <v>103</v>
      </c>
      <c r="O8" s="112" t="s">
        <v>65</v>
      </c>
      <c r="P8" s="112" t="s">
        <v>66</v>
      </c>
      <c r="Q8" s="112" t="s">
        <v>67</v>
      </c>
      <c r="R8" s="112" t="s">
        <v>68</v>
      </c>
      <c r="S8" s="112" t="s">
        <v>69</v>
      </c>
      <c r="T8" s="118" t="s">
        <v>70</v>
      </c>
      <c r="U8" s="112" t="s">
        <v>71</v>
      </c>
      <c r="V8" s="109" t="s">
        <v>72</v>
      </c>
      <c r="W8" s="112" t="s">
        <v>73</v>
      </c>
      <c r="X8" s="109" t="s">
        <v>74</v>
      </c>
      <c r="Y8" s="127"/>
      <c r="Z8" s="129"/>
      <c r="AA8" s="92"/>
      <c r="AB8"/>
    </row>
    <row r="9" spans="1:28" ht="15.75" customHeight="1">
      <c r="A9" s="92"/>
      <c r="B9" s="131"/>
      <c r="C9" s="121"/>
      <c r="D9" s="121"/>
      <c r="E9" s="121"/>
      <c r="F9" s="121"/>
      <c r="G9" s="124"/>
      <c r="H9" s="121"/>
      <c r="I9" s="121"/>
      <c r="J9" s="122"/>
      <c r="K9" s="113"/>
      <c r="L9" s="115"/>
      <c r="M9" s="113"/>
      <c r="N9" s="113"/>
      <c r="O9" s="113"/>
      <c r="P9" s="113"/>
      <c r="Q9" s="113"/>
      <c r="R9" s="113"/>
      <c r="S9" s="113"/>
      <c r="T9" s="119"/>
      <c r="U9" s="115"/>
      <c r="V9" s="110"/>
      <c r="W9" s="115"/>
      <c r="X9" s="110"/>
      <c r="Y9" s="127"/>
      <c r="Z9" s="129"/>
      <c r="AA9" s="92"/>
      <c r="AB9"/>
    </row>
    <row r="10" spans="1:28" ht="30" customHeight="1">
      <c r="A10" s="108"/>
      <c r="B10" s="131"/>
      <c r="C10" s="121"/>
      <c r="D10" s="121"/>
      <c r="E10" s="121"/>
      <c r="F10" s="121"/>
      <c r="G10" s="124"/>
      <c r="H10" s="121"/>
      <c r="I10" s="121"/>
      <c r="J10" s="123"/>
      <c r="K10" s="114"/>
      <c r="L10" s="116"/>
      <c r="M10" s="114"/>
      <c r="N10" s="114"/>
      <c r="O10" s="114"/>
      <c r="P10" s="114"/>
      <c r="Q10" s="114"/>
      <c r="R10" s="114"/>
      <c r="S10" s="114"/>
      <c r="T10" s="120"/>
      <c r="U10" s="116"/>
      <c r="V10" s="111"/>
      <c r="W10" s="116"/>
      <c r="X10" s="111"/>
      <c r="Y10" s="127"/>
      <c r="Z10" s="130"/>
      <c r="AA10" s="93"/>
      <c r="AB10"/>
    </row>
    <row r="11" spans="1:28" ht="15.75" customHeight="1">
      <c r="A11" s="16">
        <v>1</v>
      </c>
      <c r="B11" s="83">
        <v>90406.3</v>
      </c>
      <c r="C11" s="83">
        <v>37514.01</v>
      </c>
      <c r="D11" s="83">
        <v>9910.6</v>
      </c>
      <c r="E11" s="83">
        <v>1857.26</v>
      </c>
      <c r="F11" s="83">
        <v>658.91</v>
      </c>
      <c r="G11" s="84">
        <v>1045.11</v>
      </c>
      <c r="H11" s="83">
        <v>3918.32</v>
      </c>
      <c r="I11" s="83">
        <v>714.87</v>
      </c>
      <c r="J11" s="84">
        <v>611.57</v>
      </c>
      <c r="K11" s="84">
        <v>8513.32</v>
      </c>
      <c r="L11" s="83">
        <v>3984.37</v>
      </c>
      <c r="M11" s="85">
        <v>1202.25</v>
      </c>
      <c r="N11" s="85">
        <v>477.91</v>
      </c>
      <c r="O11" s="85">
        <v>395.94</v>
      </c>
      <c r="P11" s="85">
        <v>1197.52</v>
      </c>
      <c r="Q11" s="85">
        <v>4483.26</v>
      </c>
      <c r="R11" s="85">
        <v>1634.8</v>
      </c>
      <c r="S11" s="83">
        <v>881.4</v>
      </c>
      <c r="T11" s="84">
        <v>920.15</v>
      </c>
      <c r="U11" s="83">
        <v>618.11</v>
      </c>
      <c r="V11" s="84">
        <v>53.14</v>
      </c>
      <c r="W11" s="85">
        <v>2387.96</v>
      </c>
      <c r="X11" s="84">
        <v>427.62</v>
      </c>
      <c r="Y11" s="56">
        <f aca="true" t="shared" si="0" ref="Y11:Y41">SUM(B11:X11)</f>
        <v>173814.69999999998</v>
      </c>
      <c r="Z11" s="39">
        <v>34.7069</v>
      </c>
      <c r="AA11" s="48">
        <f>Z11</f>
        <v>34.7069</v>
      </c>
      <c r="AB11"/>
    </row>
    <row r="12" spans="1:28" ht="15.75" customHeight="1">
      <c r="A12" s="16">
        <v>2</v>
      </c>
      <c r="B12" s="83">
        <v>84953.42</v>
      </c>
      <c r="C12" s="83">
        <v>36493.47</v>
      </c>
      <c r="D12" s="83">
        <v>10169.9</v>
      </c>
      <c r="E12" s="83">
        <v>1935.56</v>
      </c>
      <c r="F12" s="83">
        <v>639.35</v>
      </c>
      <c r="G12" s="84">
        <v>1036.75</v>
      </c>
      <c r="H12" s="83">
        <v>3781.94</v>
      </c>
      <c r="I12" s="83">
        <v>739.36</v>
      </c>
      <c r="J12" s="84">
        <v>625.95</v>
      </c>
      <c r="K12" s="84">
        <v>7029.52</v>
      </c>
      <c r="L12" s="83">
        <v>4058.29</v>
      </c>
      <c r="M12" s="85">
        <v>1198.61</v>
      </c>
      <c r="N12" s="85">
        <v>509.75</v>
      </c>
      <c r="O12" s="85">
        <v>421.53</v>
      </c>
      <c r="P12" s="85">
        <v>1174.87</v>
      </c>
      <c r="Q12" s="85">
        <v>4634.96</v>
      </c>
      <c r="R12" s="85">
        <v>1679.68</v>
      </c>
      <c r="S12" s="83">
        <v>887.46</v>
      </c>
      <c r="T12" s="84">
        <v>956.56</v>
      </c>
      <c r="U12" s="83">
        <v>669.29</v>
      </c>
      <c r="V12" s="84">
        <v>64.93</v>
      </c>
      <c r="W12" s="85">
        <v>2489.66</v>
      </c>
      <c r="X12" s="84">
        <v>428.41</v>
      </c>
      <c r="Y12" s="56">
        <f t="shared" si="0"/>
        <v>166579.21999999997</v>
      </c>
      <c r="Z12" s="39">
        <v>34.7817</v>
      </c>
      <c r="AA12" s="48">
        <f aca="true" t="shared" si="1" ref="AA12:AA41">Z12</f>
        <v>34.7817</v>
      </c>
      <c r="AB12"/>
    </row>
    <row r="13" spans="1:28" ht="15" customHeight="1">
      <c r="A13" s="16">
        <v>3</v>
      </c>
      <c r="B13" s="83">
        <v>83088.19</v>
      </c>
      <c r="C13" s="83">
        <v>36427.55</v>
      </c>
      <c r="D13" s="83">
        <v>10299.75</v>
      </c>
      <c r="E13" s="83">
        <v>1880.99</v>
      </c>
      <c r="F13" s="83">
        <v>645.09</v>
      </c>
      <c r="G13" s="84">
        <v>1036.92</v>
      </c>
      <c r="H13" s="83">
        <v>3809.77</v>
      </c>
      <c r="I13" s="83">
        <v>721.96</v>
      </c>
      <c r="J13" s="84">
        <v>626.56</v>
      </c>
      <c r="K13" s="84">
        <v>8645.49</v>
      </c>
      <c r="L13" s="83">
        <v>4159.5</v>
      </c>
      <c r="M13" s="85">
        <v>1515.22</v>
      </c>
      <c r="N13" s="85">
        <v>484.96</v>
      </c>
      <c r="O13" s="85">
        <v>396.6</v>
      </c>
      <c r="P13" s="85">
        <v>1156.94</v>
      </c>
      <c r="Q13" s="85">
        <v>4747.16</v>
      </c>
      <c r="R13" s="85">
        <v>1594.82</v>
      </c>
      <c r="S13" s="83">
        <v>878.35</v>
      </c>
      <c r="T13" s="84">
        <v>897.64</v>
      </c>
      <c r="U13" s="83">
        <v>630.18</v>
      </c>
      <c r="V13" s="84">
        <v>59.84</v>
      </c>
      <c r="W13" s="85">
        <v>2420.26</v>
      </c>
      <c r="X13" s="84">
        <v>414.36</v>
      </c>
      <c r="Y13" s="56">
        <f t="shared" si="0"/>
        <v>166538.1</v>
      </c>
      <c r="Z13" s="39">
        <v>34.7817</v>
      </c>
      <c r="AA13" s="48">
        <f t="shared" si="1"/>
        <v>34.7817</v>
      </c>
      <c r="AB13"/>
    </row>
    <row r="14" spans="1:28" ht="15" customHeight="1">
      <c r="A14" s="16">
        <v>4</v>
      </c>
      <c r="B14" s="83">
        <v>89232.11</v>
      </c>
      <c r="C14" s="83">
        <v>40787.82</v>
      </c>
      <c r="D14" s="83">
        <v>9948.2</v>
      </c>
      <c r="E14" s="83">
        <v>1827.78</v>
      </c>
      <c r="F14" s="83">
        <v>613.9</v>
      </c>
      <c r="G14" s="84">
        <v>1004.62</v>
      </c>
      <c r="H14" s="83">
        <v>3523.74</v>
      </c>
      <c r="I14" s="83">
        <v>674.11</v>
      </c>
      <c r="J14" s="84">
        <v>583.31</v>
      </c>
      <c r="K14" s="84">
        <v>7013.83</v>
      </c>
      <c r="L14" s="83">
        <v>4097.55</v>
      </c>
      <c r="M14" s="85">
        <v>1198.72</v>
      </c>
      <c r="N14" s="85">
        <v>482.8</v>
      </c>
      <c r="O14" s="85">
        <v>365.41</v>
      </c>
      <c r="P14" s="85">
        <v>1125.3</v>
      </c>
      <c r="Q14" s="85">
        <v>4699.88</v>
      </c>
      <c r="R14" s="85">
        <v>1614.8</v>
      </c>
      <c r="S14" s="83">
        <v>887.42</v>
      </c>
      <c r="T14" s="84">
        <v>905.92</v>
      </c>
      <c r="U14" s="83">
        <v>758.69</v>
      </c>
      <c r="V14" s="84">
        <v>60.62</v>
      </c>
      <c r="W14" s="85">
        <v>2344.36</v>
      </c>
      <c r="X14" s="84">
        <v>414.31</v>
      </c>
      <c r="Y14" s="56">
        <f t="shared" si="0"/>
        <v>174165.19999999992</v>
      </c>
      <c r="Z14" s="39">
        <v>34.7894</v>
      </c>
      <c r="AA14" s="48">
        <f t="shared" si="1"/>
        <v>34.7894</v>
      </c>
      <c r="AB14"/>
    </row>
    <row r="15" spans="1:28" ht="15" customHeight="1">
      <c r="A15" s="16">
        <v>5</v>
      </c>
      <c r="B15" s="83">
        <v>89199.53</v>
      </c>
      <c r="C15" s="83">
        <v>40432.91</v>
      </c>
      <c r="D15" s="83">
        <v>10002.97</v>
      </c>
      <c r="E15" s="83">
        <v>1869.98</v>
      </c>
      <c r="F15" s="83">
        <v>632.16</v>
      </c>
      <c r="G15" s="84">
        <v>1090.61</v>
      </c>
      <c r="H15" s="83">
        <v>3452.91</v>
      </c>
      <c r="I15" s="83">
        <v>753.59</v>
      </c>
      <c r="J15" s="84">
        <v>615.29</v>
      </c>
      <c r="K15" s="84">
        <v>8824.3</v>
      </c>
      <c r="L15" s="83">
        <v>4230.47</v>
      </c>
      <c r="M15" s="85">
        <v>1300.86</v>
      </c>
      <c r="N15" s="85">
        <v>499.12</v>
      </c>
      <c r="O15" s="85">
        <v>390.1</v>
      </c>
      <c r="P15" s="85">
        <v>1213.87</v>
      </c>
      <c r="Q15" s="85">
        <v>4473.31</v>
      </c>
      <c r="R15" s="85">
        <v>1638.9</v>
      </c>
      <c r="S15" s="83">
        <v>928.21</v>
      </c>
      <c r="T15" s="84">
        <v>940.46</v>
      </c>
      <c r="U15" s="83">
        <v>686.74</v>
      </c>
      <c r="V15" s="84">
        <v>59.04</v>
      </c>
      <c r="W15" s="85">
        <v>2448.62</v>
      </c>
      <c r="X15" s="84">
        <v>430</v>
      </c>
      <c r="Y15" s="56">
        <f t="shared" si="0"/>
        <v>176113.94999999995</v>
      </c>
      <c r="Z15" s="39">
        <v>34.7875</v>
      </c>
      <c r="AA15" s="48">
        <f t="shared" si="1"/>
        <v>34.7875</v>
      </c>
      <c r="AB15"/>
    </row>
    <row r="16" spans="1:28" ht="15.75" customHeight="1">
      <c r="A16" s="16">
        <v>6</v>
      </c>
      <c r="B16" s="83">
        <v>93404.06</v>
      </c>
      <c r="C16" s="83">
        <v>35985.56</v>
      </c>
      <c r="D16" s="83">
        <v>9958.12</v>
      </c>
      <c r="E16" s="83">
        <v>1841.18</v>
      </c>
      <c r="F16" s="83">
        <v>647.38</v>
      </c>
      <c r="G16" s="84">
        <v>1045.03</v>
      </c>
      <c r="H16" s="83">
        <v>3600.56</v>
      </c>
      <c r="I16" s="83">
        <v>733.06</v>
      </c>
      <c r="J16" s="84">
        <v>607.95</v>
      </c>
      <c r="K16" s="84">
        <v>6887.72</v>
      </c>
      <c r="L16" s="83">
        <v>4096.17</v>
      </c>
      <c r="M16" s="85">
        <v>1287.58</v>
      </c>
      <c r="N16" s="85">
        <v>463.32</v>
      </c>
      <c r="O16" s="85">
        <v>392.92</v>
      </c>
      <c r="P16" s="85">
        <v>1162.77</v>
      </c>
      <c r="Q16" s="85">
        <v>4471.86</v>
      </c>
      <c r="R16" s="85">
        <v>1617.52</v>
      </c>
      <c r="S16" s="83">
        <v>939.27</v>
      </c>
      <c r="T16" s="84">
        <v>944.24</v>
      </c>
      <c r="U16" s="83">
        <v>644.58</v>
      </c>
      <c r="V16" s="84">
        <v>60.81</v>
      </c>
      <c r="W16" s="85">
        <v>2302.76</v>
      </c>
      <c r="X16" s="84">
        <v>416.99</v>
      </c>
      <c r="Y16" s="56">
        <f t="shared" si="0"/>
        <v>173511.40999999995</v>
      </c>
      <c r="Z16" s="39">
        <v>34.772</v>
      </c>
      <c r="AA16" s="48">
        <f t="shared" si="1"/>
        <v>34.772</v>
      </c>
      <c r="AB16"/>
    </row>
    <row r="17" spans="1:28" ht="15.75" customHeight="1">
      <c r="A17" s="16">
        <v>7</v>
      </c>
      <c r="B17" s="83">
        <v>98467.09</v>
      </c>
      <c r="C17" s="83">
        <v>39081.68</v>
      </c>
      <c r="D17" s="83">
        <v>10619.02</v>
      </c>
      <c r="E17" s="83">
        <v>1943.71</v>
      </c>
      <c r="F17" s="83">
        <v>655.94</v>
      </c>
      <c r="G17" s="84">
        <v>1042.66</v>
      </c>
      <c r="H17" s="83">
        <v>3622.02</v>
      </c>
      <c r="I17" s="83">
        <v>710.8</v>
      </c>
      <c r="J17" s="84">
        <v>594.14</v>
      </c>
      <c r="K17" s="84">
        <v>8788.85</v>
      </c>
      <c r="L17" s="83">
        <v>4533.5</v>
      </c>
      <c r="M17" s="85">
        <v>1244.23</v>
      </c>
      <c r="N17" s="85">
        <v>502.74</v>
      </c>
      <c r="O17" s="85">
        <v>402.64</v>
      </c>
      <c r="P17" s="85">
        <v>1165.2</v>
      </c>
      <c r="Q17" s="85">
        <v>4879.16</v>
      </c>
      <c r="R17" s="85">
        <v>1707.56</v>
      </c>
      <c r="S17" s="83">
        <v>931.73</v>
      </c>
      <c r="T17" s="84">
        <v>953.6</v>
      </c>
      <c r="U17" s="83">
        <v>645.31</v>
      </c>
      <c r="V17" s="84">
        <v>57.44</v>
      </c>
      <c r="W17" s="85">
        <v>2454.4</v>
      </c>
      <c r="X17" s="84">
        <v>444.76</v>
      </c>
      <c r="Y17" s="56">
        <f t="shared" si="0"/>
        <v>185448.18000000002</v>
      </c>
      <c r="Z17" s="39">
        <v>34.6789</v>
      </c>
      <c r="AA17" s="48">
        <f t="shared" si="1"/>
        <v>34.6789</v>
      </c>
      <c r="AB17"/>
    </row>
    <row r="18" spans="1:28" ht="15.75" customHeight="1">
      <c r="A18" s="16">
        <v>8</v>
      </c>
      <c r="B18" s="83">
        <v>91130.16</v>
      </c>
      <c r="C18" s="83">
        <v>40977.97</v>
      </c>
      <c r="D18" s="83">
        <v>10141.52</v>
      </c>
      <c r="E18" s="83">
        <v>1993.73</v>
      </c>
      <c r="F18" s="83">
        <v>699.32</v>
      </c>
      <c r="G18" s="84">
        <v>1146.21</v>
      </c>
      <c r="H18" s="83">
        <v>3853.92</v>
      </c>
      <c r="I18" s="83">
        <v>794.31</v>
      </c>
      <c r="J18" s="84">
        <v>649.73</v>
      </c>
      <c r="K18" s="84">
        <v>7965.86</v>
      </c>
      <c r="L18" s="83">
        <v>4465.61</v>
      </c>
      <c r="M18" s="85">
        <v>1424.76</v>
      </c>
      <c r="N18" s="85">
        <v>523.52</v>
      </c>
      <c r="O18" s="85">
        <v>439.19</v>
      </c>
      <c r="P18" s="85">
        <v>1463.99</v>
      </c>
      <c r="Q18" s="85">
        <v>4789.11</v>
      </c>
      <c r="R18" s="85">
        <v>1728.25</v>
      </c>
      <c r="S18" s="83">
        <v>982.5</v>
      </c>
      <c r="T18" s="84">
        <v>995.59</v>
      </c>
      <c r="U18" s="83">
        <v>699.62</v>
      </c>
      <c r="V18" s="84">
        <v>55.53</v>
      </c>
      <c r="W18" s="85">
        <v>2417.03</v>
      </c>
      <c r="X18" s="84">
        <v>467.98</v>
      </c>
      <c r="Y18" s="56">
        <f t="shared" si="0"/>
        <v>179805.40999999997</v>
      </c>
      <c r="Z18" s="39">
        <v>34.5703</v>
      </c>
      <c r="AA18" s="48">
        <f t="shared" si="1"/>
        <v>34.5703</v>
      </c>
      <c r="AB18"/>
    </row>
    <row r="19" spans="1:28" ht="15.75" customHeight="1">
      <c r="A19" s="16">
        <v>9</v>
      </c>
      <c r="B19" s="83">
        <v>88560.77</v>
      </c>
      <c r="C19" s="83">
        <v>40291.96</v>
      </c>
      <c r="D19" s="83">
        <v>10523.54</v>
      </c>
      <c r="E19" s="83">
        <v>2098.68</v>
      </c>
      <c r="F19" s="83">
        <v>709.2</v>
      </c>
      <c r="G19" s="84">
        <v>1131.69</v>
      </c>
      <c r="H19" s="83">
        <v>3984</v>
      </c>
      <c r="I19" s="83">
        <v>787.89</v>
      </c>
      <c r="J19" s="84">
        <v>685.4</v>
      </c>
      <c r="K19" s="84">
        <v>9518.04</v>
      </c>
      <c r="L19" s="83">
        <v>4484.38</v>
      </c>
      <c r="M19" s="85">
        <v>1549.61</v>
      </c>
      <c r="N19" s="85">
        <v>542.45</v>
      </c>
      <c r="O19" s="85">
        <v>476.48</v>
      </c>
      <c r="P19" s="85">
        <v>1360.2</v>
      </c>
      <c r="Q19" s="85">
        <v>4876.92</v>
      </c>
      <c r="R19" s="85">
        <v>1766.46</v>
      </c>
      <c r="S19" s="83">
        <v>1007.62</v>
      </c>
      <c r="T19" s="84">
        <v>1004.83</v>
      </c>
      <c r="U19" s="83">
        <v>715.9</v>
      </c>
      <c r="V19" s="84">
        <v>62.59</v>
      </c>
      <c r="W19" s="85">
        <v>2772.03</v>
      </c>
      <c r="X19" s="84">
        <v>464.63</v>
      </c>
      <c r="Y19" s="56">
        <f t="shared" si="0"/>
        <v>179375.27000000005</v>
      </c>
      <c r="Z19" s="39">
        <v>34.5703</v>
      </c>
      <c r="AA19" s="48">
        <f t="shared" si="1"/>
        <v>34.5703</v>
      </c>
      <c r="AB19"/>
    </row>
    <row r="20" spans="1:28" ht="15.75" customHeight="1">
      <c r="A20" s="16">
        <v>10</v>
      </c>
      <c r="B20" s="83">
        <v>91825.54</v>
      </c>
      <c r="C20" s="83">
        <v>35229.13</v>
      </c>
      <c r="D20" s="83">
        <v>11206.07</v>
      </c>
      <c r="E20" s="83">
        <v>2108.74</v>
      </c>
      <c r="F20" s="83">
        <v>693.16</v>
      </c>
      <c r="G20" s="84">
        <v>1176.37</v>
      </c>
      <c r="H20" s="83">
        <v>4015.62</v>
      </c>
      <c r="I20" s="83">
        <v>793.12</v>
      </c>
      <c r="J20" s="84">
        <v>674.04</v>
      </c>
      <c r="K20" s="84">
        <v>8001.47</v>
      </c>
      <c r="L20" s="83">
        <v>4695.28</v>
      </c>
      <c r="M20" s="85">
        <v>1445.48</v>
      </c>
      <c r="N20" s="85">
        <v>552.01</v>
      </c>
      <c r="O20" s="85">
        <v>489.62</v>
      </c>
      <c r="P20" s="85">
        <v>1290.44</v>
      </c>
      <c r="Q20" s="85">
        <v>4788.7</v>
      </c>
      <c r="R20" s="85">
        <v>1882.45</v>
      </c>
      <c r="S20" s="83">
        <v>1015.06</v>
      </c>
      <c r="T20" s="84">
        <v>998.13</v>
      </c>
      <c r="U20" s="83">
        <v>698.03</v>
      </c>
      <c r="V20" s="84">
        <v>72.68</v>
      </c>
      <c r="W20" s="85">
        <v>2623.58</v>
      </c>
      <c r="X20" s="84">
        <v>440.54</v>
      </c>
      <c r="Y20" s="56">
        <f t="shared" si="0"/>
        <v>176715.26</v>
      </c>
      <c r="Z20" s="39">
        <v>34.5703</v>
      </c>
      <c r="AA20" s="48">
        <f t="shared" si="1"/>
        <v>34.5703</v>
      </c>
      <c r="AB20"/>
    </row>
    <row r="21" spans="1:28" ht="15.75" customHeight="1">
      <c r="A21" s="16">
        <v>11</v>
      </c>
      <c r="B21" s="83">
        <v>95809.55</v>
      </c>
      <c r="C21" s="83">
        <v>40617.17</v>
      </c>
      <c r="D21" s="83">
        <v>10340.34</v>
      </c>
      <c r="E21" s="83">
        <v>1962.89</v>
      </c>
      <c r="F21" s="83">
        <v>679.56</v>
      </c>
      <c r="G21" s="84">
        <v>1067.51</v>
      </c>
      <c r="H21" s="83">
        <v>3640.98</v>
      </c>
      <c r="I21" s="83">
        <v>739.24</v>
      </c>
      <c r="J21" s="84">
        <v>612.04</v>
      </c>
      <c r="K21" s="84">
        <v>8768.32</v>
      </c>
      <c r="L21" s="83">
        <v>4503.94</v>
      </c>
      <c r="M21" s="85">
        <v>1562.42</v>
      </c>
      <c r="N21" s="85">
        <v>510.61</v>
      </c>
      <c r="O21" s="85">
        <v>438.91</v>
      </c>
      <c r="P21" s="85">
        <v>1229.64</v>
      </c>
      <c r="Q21" s="85">
        <v>4541.64</v>
      </c>
      <c r="R21" s="85">
        <v>1747.04</v>
      </c>
      <c r="S21" s="83">
        <v>959.96</v>
      </c>
      <c r="T21" s="84">
        <v>881.28</v>
      </c>
      <c r="U21" s="83">
        <v>660.48</v>
      </c>
      <c r="V21" s="84">
        <v>50.17</v>
      </c>
      <c r="W21" s="85">
        <v>2448.21</v>
      </c>
      <c r="X21" s="84">
        <v>440.33</v>
      </c>
      <c r="Y21" s="56">
        <f t="shared" si="0"/>
        <v>184212.23000000007</v>
      </c>
      <c r="Z21" s="39">
        <v>34.5838</v>
      </c>
      <c r="AA21" s="48">
        <f t="shared" si="1"/>
        <v>34.5838</v>
      </c>
      <c r="AB21"/>
    </row>
    <row r="22" spans="1:28" ht="15" customHeight="1">
      <c r="A22" s="16">
        <v>12</v>
      </c>
      <c r="B22" s="83">
        <v>91809.09</v>
      </c>
      <c r="C22" s="83">
        <v>40186.54</v>
      </c>
      <c r="D22" s="83">
        <v>9765.5</v>
      </c>
      <c r="E22" s="83">
        <v>1861.37</v>
      </c>
      <c r="F22" s="83">
        <v>622.32</v>
      </c>
      <c r="G22" s="84">
        <v>1005.16</v>
      </c>
      <c r="H22" s="83">
        <v>3480.42</v>
      </c>
      <c r="I22" s="83">
        <v>672.71</v>
      </c>
      <c r="J22" s="84">
        <v>581.18</v>
      </c>
      <c r="K22" s="84">
        <v>7266.12</v>
      </c>
      <c r="L22" s="83">
        <v>4060.19</v>
      </c>
      <c r="M22" s="85">
        <v>1288.36</v>
      </c>
      <c r="N22" s="85">
        <v>535.1</v>
      </c>
      <c r="O22" s="85">
        <v>391.86</v>
      </c>
      <c r="P22" s="85">
        <v>1047.73</v>
      </c>
      <c r="Q22" s="85">
        <v>4443.12</v>
      </c>
      <c r="R22" s="85">
        <v>1578.22</v>
      </c>
      <c r="S22" s="83">
        <v>881.44</v>
      </c>
      <c r="T22" s="84">
        <v>887.6</v>
      </c>
      <c r="U22" s="83">
        <v>589.51</v>
      </c>
      <c r="V22" s="84">
        <v>56.84</v>
      </c>
      <c r="W22" s="85">
        <v>2365.01</v>
      </c>
      <c r="X22" s="84">
        <v>399.07</v>
      </c>
      <c r="Y22" s="56">
        <f t="shared" si="0"/>
        <v>175774.46000000002</v>
      </c>
      <c r="Z22" s="39">
        <v>34.5106</v>
      </c>
      <c r="AA22" s="48">
        <f t="shared" si="1"/>
        <v>34.5106</v>
      </c>
      <c r="AB22"/>
    </row>
    <row r="23" spans="1:28" ht="15" customHeight="1">
      <c r="A23" s="16">
        <v>13</v>
      </c>
      <c r="B23" s="83">
        <v>92580.35</v>
      </c>
      <c r="C23" s="83">
        <v>41550.46</v>
      </c>
      <c r="D23" s="83">
        <v>9808.55</v>
      </c>
      <c r="E23" s="83">
        <v>1878.76</v>
      </c>
      <c r="F23" s="83">
        <v>621.53</v>
      </c>
      <c r="G23" s="84">
        <v>1057.27</v>
      </c>
      <c r="H23" s="83">
        <v>3502.4</v>
      </c>
      <c r="I23" s="83">
        <v>686.75</v>
      </c>
      <c r="J23" s="84">
        <v>591.24</v>
      </c>
      <c r="K23" s="84">
        <v>8765.38</v>
      </c>
      <c r="L23" s="83">
        <v>5173.35</v>
      </c>
      <c r="M23" s="85">
        <v>1258.66</v>
      </c>
      <c r="N23" s="85">
        <v>574.54</v>
      </c>
      <c r="O23" s="85">
        <v>400.58</v>
      </c>
      <c r="P23" s="85">
        <v>1116.16</v>
      </c>
      <c r="Q23" s="85">
        <v>4255.61</v>
      </c>
      <c r="R23" s="85">
        <v>1655.95</v>
      </c>
      <c r="S23" s="83">
        <v>916.93</v>
      </c>
      <c r="T23" s="84">
        <v>876.07</v>
      </c>
      <c r="U23" s="83">
        <v>589.48</v>
      </c>
      <c r="V23" s="84">
        <v>59.98</v>
      </c>
      <c r="W23" s="85">
        <v>2292.23</v>
      </c>
      <c r="X23" s="84">
        <v>404.15</v>
      </c>
      <c r="Y23" s="56">
        <f t="shared" si="0"/>
        <v>180616.38</v>
      </c>
      <c r="Z23" s="39">
        <v>34.4917</v>
      </c>
      <c r="AA23" s="48">
        <f t="shared" si="1"/>
        <v>34.4917</v>
      </c>
      <c r="AB23"/>
    </row>
    <row r="24" spans="1:28" ht="15.75" customHeight="1">
      <c r="A24" s="16">
        <v>14</v>
      </c>
      <c r="B24" s="83">
        <v>87784.74</v>
      </c>
      <c r="C24" s="83">
        <v>42364.29</v>
      </c>
      <c r="D24" s="83">
        <v>9538.35</v>
      </c>
      <c r="E24" s="83">
        <v>1841.58</v>
      </c>
      <c r="F24" s="83">
        <v>619.01</v>
      </c>
      <c r="G24" s="84">
        <v>916.25</v>
      </c>
      <c r="H24" s="83">
        <v>3340.87</v>
      </c>
      <c r="I24" s="83">
        <v>642.77</v>
      </c>
      <c r="J24" s="84">
        <v>547.54</v>
      </c>
      <c r="K24" s="84">
        <v>6903.66</v>
      </c>
      <c r="L24" s="83">
        <v>4017.57</v>
      </c>
      <c r="M24" s="85">
        <v>1215.41</v>
      </c>
      <c r="N24" s="85">
        <v>548</v>
      </c>
      <c r="O24" s="85">
        <v>394.63</v>
      </c>
      <c r="P24" s="85">
        <v>1055.81</v>
      </c>
      <c r="Q24" s="85">
        <v>4030.58</v>
      </c>
      <c r="R24" s="85">
        <v>1503.53</v>
      </c>
      <c r="S24" s="83">
        <v>869.88</v>
      </c>
      <c r="T24" s="84">
        <v>829.98</v>
      </c>
      <c r="U24" s="83">
        <v>583.09</v>
      </c>
      <c r="V24" s="84">
        <v>55.42</v>
      </c>
      <c r="W24" s="85">
        <v>2229.94</v>
      </c>
      <c r="X24" s="84">
        <v>390.59</v>
      </c>
      <c r="Y24" s="56">
        <f t="shared" si="0"/>
        <v>172223.49000000002</v>
      </c>
      <c r="Z24" s="39">
        <v>34.5689</v>
      </c>
      <c r="AA24" s="48">
        <f t="shared" si="1"/>
        <v>34.5689</v>
      </c>
      <c r="AB24"/>
    </row>
    <row r="25" spans="1:28" ht="15" customHeight="1">
      <c r="A25" s="16">
        <v>15</v>
      </c>
      <c r="B25" s="83">
        <v>88161.34</v>
      </c>
      <c r="C25" s="83">
        <v>42211.81</v>
      </c>
      <c r="D25" s="83">
        <v>9181.17</v>
      </c>
      <c r="E25" s="83">
        <v>1819.76</v>
      </c>
      <c r="F25" s="83">
        <v>602.17</v>
      </c>
      <c r="G25" s="84">
        <v>910.87</v>
      </c>
      <c r="H25" s="83">
        <v>3203.03</v>
      </c>
      <c r="I25" s="83">
        <v>642.17</v>
      </c>
      <c r="J25" s="84">
        <v>499.54</v>
      </c>
      <c r="K25" s="84">
        <v>7861.25</v>
      </c>
      <c r="L25" s="83">
        <v>3751.02</v>
      </c>
      <c r="M25" s="85">
        <v>1164.71</v>
      </c>
      <c r="N25" s="85">
        <v>547.49</v>
      </c>
      <c r="O25" s="85">
        <v>381.5</v>
      </c>
      <c r="P25" s="85">
        <v>1036.02</v>
      </c>
      <c r="Q25" s="85">
        <v>3917.45</v>
      </c>
      <c r="R25" s="85">
        <v>1489.18</v>
      </c>
      <c r="S25" s="83">
        <v>826.27</v>
      </c>
      <c r="T25" s="84">
        <v>785.79</v>
      </c>
      <c r="U25" s="83">
        <v>579.97</v>
      </c>
      <c r="V25" s="84">
        <v>51.08</v>
      </c>
      <c r="W25" s="85">
        <v>2160.78</v>
      </c>
      <c r="X25" s="84">
        <v>374.79</v>
      </c>
      <c r="Y25" s="56">
        <f t="shared" si="0"/>
        <v>172159.16</v>
      </c>
      <c r="Z25" s="39">
        <v>34.5549</v>
      </c>
      <c r="AA25" s="48">
        <f t="shared" si="1"/>
        <v>34.5549</v>
      </c>
      <c r="AB25"/>
    </row>
    <row r="26" spans="1:28" ht="15" customHeight="1">
      <c r="A26" s="17">
        <v>16</v>
      </c>
      <c r="B26" s="83">
        <v>78960.84</v>
      </c>
      <c r="C26" s="83">
        <v>37706.09</v>
      </c>
      <c r="D26" s="83">
        <v>9208.45</v>
      </c>
      <c r="E26" s="83">
        <v>1937.11</v>
      </c>
      <c r="F26" s="83">
        <v>600.43</v>
      </c>
      <c r="G26" s="84">
        <v>908.7</v>
      </c>
      <c r="H26" s="83">
        <v>3324.81</v>
      </c>
      <c r="I26" s="83">
        <v>649.55</v>
      </c>
      <c r="J26" s="84">
        <v>555.7</v>
      </c>
      <c r="K26" s="84">
        <v>7732.46</v>
      </c>
      <c r="L26" s="83">
        <v>3768.44</v>
      </c>
      <c r="M26" s="85">
        <v>1177.6</v>
      </c>
      <c r="N26" s="85">
        <v>530.86</v>
      </c>
      <c r="O26" s="85">
        <v>381.86</v>
      </c>
      <c r="P26" s="85">
        <v>1047.59</v>
      </c>
      <c r="Q26" s="85">
        <v>3889.05</v>
      </c>
      <c r="R26" s="85">
        <v>1486.52</v>
      </c>
      <c r="S26" s="83">
        <v>874.74</v>
      </c>
      <c r="T26" s="84">
        <v>829.69</v>
      </c>
      <c r="U26" s="83">
        <v>562.73</v>
      </c>
      <c r="V26" s="84">
        <v>65.34</v>
      </c>
      <c r="W26" s="85">
        <v>2219.01</v>
      </c>
      <c r="X26" s="84">
        <v>364.46</v>
      </c>
      <c r="Y26" s="56">
        <f t="shared" si="0"/>
        <v>158782.02999999994</v>
      </c>
      <c r="Z26" s="39">
        <v>34.5549</v>
      </c>
      <c r="AA26" s="48">
        <f t="shared" si="1"/>
        <v>34.5549</v>
      </c>
      <c r="AB26"/>
    </row>
    <row r="27" spans="1:28" ht="15.75" customHeight="1">
      <c r="A27" s="17">
        <v>17</v>
      </c>
      <c r="B27" s="83">
        <v>77021.98</v>
      </c>
      <c r="C27" s="83">
        <v>31931.87</v>
      </c>
      <c r="D27" s="83">
        <v>9033.82</v>
      </c>
      <c r="E27" s="83">
        <v>1792.5</v>
      </c>
      <c r="F27" s="83">
        <v>589.04</v>
      </c>
      <c r="G27" s="84">
        <v>869.62</v>
      </c>
      <c r="H27" s="83">
        <v>3191.06</v>
      </c>
      <c r="I27" s="83">
        <v>569.22</v>
      </c>
      <c r="J27" s="84">
        <v>513.57</v>
      </c>
      <c r="K27" s="84">
        <v>6235.4</v>
      </c>
      <c r="L27" s="83">
        <v>3668.18</v>
      </c>
      <c r="M27" s="85">
        <v>1102.9</v>
      </c>
      <c r="N27" s="85">
        <v>537.4</v>
      </c>
      <c r="O27" s="85">
        <v>371.31</v>
      </c>
      <c r="P27" s="85">
        <v>1003.89</v>
      </c>
      <c r="Q27" s="85">
        <v>3673.03</v>
      </c>
      <c r="R27" s="85">
        <v>1426</v>
      </c>
      <c r="S27" s="83">
        <v>836.02</v>
      </c>
      <c r="T27" s="84">
        <v>789.37</v>
      </c>
      <c r="U27" s="83">
        <v>535.52</v>
      </c>
      <c r="V27" s="84">
        <v>54.3</v>
      </c>
      <c r="W27" s="85">
        <v>2083.59</v>
      </c>
      <c r="X27" s="84">
        <v>346.63</v>
      </c>
      <c r="Y27" s="56">
        <f t="shared" si="0"/>
        <v>148176.21999999994</v>
      </c>
      <c r="Z27" s="39">
        <v>34.5549</v>
      </c>
      <c r="AA27" s="48">
        <f t="shared" si="1"/>
        <v>34.5549</v>
      </c>
      <c r="AB27"/>
    </row>
    <row r="28" spans="1:28" ht="15" customHeight="1">
      <c r="A28" s="17">
        <v>18</v>
      </c>
      <c r="B28" s="83">
        <v>84288.7</v>
      </c>
      <c r="C28" s="83">
        <v>38409.89</v>
      </c>
      <c r="D28" s="83">
        <v>9018.17</v>
      </c>
      <c r="E28" s="83">
        <v>1786.64</v>
      </c>
      <c r="F28" s="83">
        <v>563.72</v>
      </c>
      <c r="G28" s="84">
        <v>919.7</v>
      </c>
      <c r="H28" s="83">
        <v>3014.24</v>
      </c>
      <c r="I28" s="83">
        <v>590.75</v>
      </c>
      <c r="J28" s="84">
        <v>518.75</v>
      </c>
      <c r="K28" s="84">
        <v>7556.12</v>
      </c>
      <c r="L28" s="83">
        <v>3786.64</v>
      </c>
      <c r="M28" s="85">
        <v>1034.45</v>
      </c>
      <c r="N28" s="85">
        <v>665.56</v>
      </c>
      <c r="O28" s="85">
        <v>368.01</v>
      </c>
      <c r="P28" s="85">
        <v>987.27</v>
      </c>
      <c r="Q28" s="85">
        <v>3878.38</v>
      </c>
      <c r="R28" s="85">
        <v>1483.33</v>
      </c>
      <c r="S28" s="83">
        <v>780.72</v>
      </c>
      <c r="T28" s="84">
        <v>805.22</v>
      </c>
      <c r="U28" s="83">
        <v>523.16</v>
      </c>
      <c r="V28" s="84">
        <v>48.69</v>
      </c>
      <c r="W28" s="85">
        <v>2002.18</v>
      </c>
      <c r="X28" s="84">
        <v>347.85</v>
      </c>
      <c r="Y28" s="56">
        <f t="shared" si="0"/>
        <v>163378.14000000004</v>
      </c>
      <c r="Z28" s="39">
        <v>34.6231</v>
      </c>
      <c r="AA28" s="48">
        <f t="shared" si="1"/>
        <v>34.6231</v>
      </c>
      <c r="AB28"/>
    </row>
    <row r="29" spans="1:28" ht="15.75" customHeight="1">
      <c r="A29" s="17">
        <v>19</v>
      </c>
      <c r="B29" s="83">
        <v>95027.23</v>
      </c>
      <c r="C29" s="83">
        <v>40017.82</v>
      </c>
      <c r="D29" s="83">
        <v>10209.77</v>
      </c>
      <c r="E29" s="83">
        <v>1968.96</v>
      </c>
      <c r="F29" s="83">
        <v>634.97</v>
      </c>
      <c r="G29" s="84">
        <v>1021.5</v>
      </c>
      <c r="H29" s="83">
        <v>3474.23</v>
      </c>
      <c r="I29" s="83">
        <v>646.57</v>
      </c>
      <c r="J29" s="84">
        <v>578.26</v>
      </c>
      <c r="K29" s="84">
        <v>8024.28</v>
      </c>
      <c r="L29" s="83">
        <v>4135.71</v>
      </c>
      <c r="M29" s="85">
        <v>1397.6</v>
      </c>
      <c r="N29" s="85">
        <v>104.68</v>
      </c>
      <c r="O29" s="85">
        <v>431.62</v>
      </c>
      <c r="P29" s="85">
        <v>1167.31</v>
      </c>
      <c r="Q29" s="85">
        <v>4438.11</v>
      </c>
      <c r="R29" s="85">
        <v>1698.99</v>
      </c>
      <c r="S29" s="83">
        <v>937.63</v>
      </c>
      <c r="T29" s="84">
        <v>888.08</v>
      </c>
      <c r="U29" s="83">
        <v>626.39</v>
      </c>
      <c r="V29" s="84">
        <v>60.1</v>
      </c>
      <c r="W29" s="85">
        <v>2357.05</v>
      </c>
      <c r="X29" s="84">
        <v>409.48</v>
      </c>
      <c r="Y29" s="56">
        <f t="shared" si="0"/>
        <v>180256.33999999997</v>
      </c>
      <c r="Z29" s="39">
        <v>34.6531</v>
      </c>
      <c r="AA29" s="48">
        <f t="shared" si="1"/>
        <v>34.6531</v>
      </c>
      <c r="AB29"/>
    </row>
    <row r="30" spans="1:28" ht="15" customHeight="1">
      <c r="A30" s="17">
        <v>20</v>
      </c>
      <c r="B30" s="83">
        <v>92022.52</v>
      </c>
      <c r="C30" s="83">
        <v>46033.42</v>
      </c>
      <c r="D30" s="83">
        <v>9931.49</v>
      </c>
      <c r="E30" s="83">
        <v>1917.98</v>
      </c>
      <c r="F30" s="83">
        <v>647.31</v>
      </c>
      <c r="G30" s="84">
        <v>1015.28</v>
      </c>
      <c r="H30" s="83">
        <v>3537.97</v>
      </c>
      <c r="I30" s="83">
        <v>666.21</v>
      </c>
      <c r="J30" s="84">
        <v>586.29</v>
      </c>
      <c r="K30" s="84">
        <v>6703.6</v>
      </c>
      <c r="L30" s="83">
        <v>4096.11</v>
      </c>
      <c r="M30" s="85">
        <v>1244.62</v>
      </c>
      <c r="N30" s="85">
        <v>356.08</v>
      </c>
      <c r="O30" s="85">
        <v>416.66</v>
      </c>
      <c r="P30" s="85">
        <v>1109.85</v>
      </c>
      <c r="Q30" s="85">
        <v>4442.08</v>
      </c>
      <c r="R30" s="85">
        <v>1661.08</v>
      </c>
      <c r="S30" s="83">
        <v>961.48</v>
      </c>
      <c r="T30" s="84">
        <v>856.56</v>
      </c>
      <c r="U30" s="83">
        <v>621.48</v>
      </c>
      <c r="V30" s="84">
        <v>51.77</v>
      </c>
      <c r="W30" s="85">
        <v>2323.72</v>
      </c>
      <c r="X30" s="84">
        <v>411.34</v>
      </c>
      <c r="Y30" s="56">
        <f t="shared" si="0"/>
        <v>181614.89999999997</v>
      </c>
      <c r="Z30" s="39">
        <v>34.5553</v>
      </c>
      <c r="AA30" s="48">
        <f t="shared" si="1"/>
        <v>34.5553</v>
      </c>
      <c r="AB30"/>
    </row>
    <row r="31" spans="1:28" ht="15" customHeight="1">
      <c r="A31" s="17">
        <v>21</v>
      </c>
      <c r="B31" s="83">
        <v>93309.9</v>
      </c>
      <c r="C31" s="83">
        <v>36963.68</v>
      </c>
      <c r="D31" s="83">
        <v>10070.8</v>
      </c>
      <c r="E31" s="83">
        <v>1905.74</v>
      </c>
      <c r="F31" s="83">
        <v>647.08</v>
      </c>
      <c r="G31" s="84">
        <v>1049.01</v>
      </c>
      <c r="H31" s="83">
        <v>3425.21</v>
      </c>
      <c r="I31" s="83">
        <v>714.44</v>
      </c>
      <c r="J31" s="84">
        <v>605.69</v>
      </c>
      <c r="K31" s="84">
        <v>8571.11</v>
      </c>
      <c r="L31" s="83">
        <v>4225.99</v>
      </c>
      <c r="M31" s="85">
        <v>1294.5</v>
      </c>
      <c r="N31" s="85">
        <v>602.32</v>
      </c>
      <c r="O31" s="85">
        <v>416.29</v>
      </c>
      <c r="P31" s="85">
        <v>1153.9</v>
      </c>
      <c r="Q31" s="85">
        <v>4379.92</v>
      </c>
      <c r="R31" s="85">
        <v>1610</v>
      </c>
      <c r="S31" s="83">
        <v>919.05</v>
      </c>
      <c r="T31" s="84">
        <v>878.42</v>
      </c>
      <c r="U31" s="83">
        <v>635.12</v>
      </c>
      <c r="V31" s="84">
        <v>58.13</v>
      </c>
      <c r="W31" s="85">
        <v>2437.27</v>
      </c>
      <c r="X31" s="84">
        <v>398.11</v>
      </c>
      <c r="Y31" s="56">
        <f t="shared" si="0"/>
        <v>176271.67999999996</v>
      </c>
      <c r="Z31" s="39">
        <v>34.5535</v>
      </c>
      <c r="AA31" s="48">
        <f t="shared" si="1"/>
        <v>34.5535</v>
      </c>
      <c r="AB31"/>
    </row>
    <row r="32" spans="1:28" ht="15" customHeight="1">
      <c r="A32" s="17">
        <v>22</v>
      </c>
      <c r="B32" s="83">
        <v>88367.03</v>
      </c>
      <c r="C32" s="83">
        <v>38436.75</v>
      </c>
      <c r="D32" s="83">
        <v>9998.91</v>
      </c>
      <c r="E32" s="83">
        <v>1997.28</v>
      </c>
      <c r="F32" s="83">
        <v>637.89</v>
      </c>
      <c r="G32" s="84">
        <v>1020.87</v>
      </c>
      <c r="H32" s="83">
        <v>3546.83</v>
      </c>
      <c r="I32" s="83">
        <v>675.7</v>
      </c>
      <c r="J32" s="84">
        <v>598.68</v>
      </c>
      <c r="K32" s="84">
        <v>8740.04</v>
      </c>
      <c r="L32" s="83">
        <v>4221.16</v>
      </c>
      <c r="M32" s="85">
        <v>1274.96</v>
      </c>
      <c r="N32" s="85">
        <v>575.31</v>
      </c>
      <c r="O32" s="85">
        <v>433.34</v>
      </c>
      <c r="P32" s="85">
        <v>1136.9</v>
      </c>
      <c r="Q32" s="85">
        <v>4428.85</v>
      </c>
      <c r="R32" s="85">
        <v>1702.84</v>
      </c>
      <c r="S32" s="83">
        <v>955.05</v>
      </c>
      <c r="T32" s="84">
        <v>923.27</v>
      </c>
      <c r="U32" s="83">
        <v>659.06</v>
      </c>
      <c r="V32" s="84">
        <v>60.21</v>
      </c>
      <c r="W32" s="85">
        <v>2412.95</v>
      </c>
      <c r="X32" s="84">
        <v>447.03</v>
      </c>
      <c r="Y32" s="56">
        <f t="shared" si="0"/>
        <v>173250.90999999997</v>
      </c>
      <c r="Z32" s="39">
        <v>34.3291</v>
      </c>
      <c r="AA32" s="48">
        <f t="shared" si="1"/>
        <v>34.3291</v>
      </c>
      <c r="AB32"/>
    </row>
    <row r="33" spans="1:28" ht="15.75" customHeight="1">
      <c r="A33" s="17">
        <v>23</v>
      </c>
      <c r="B33" s="83">
        <v>88086.83</v>
      </c>
      <c r="C33" s="83">
        <v>33055.32</v>
      </c>
      <c r="D33" s="83">
        <v>10231.12</v>
      </c>
      <c r="E33" s="83">
        <v>2194.03</v>
      </c>
      <c r="F33" s="83">
        <v>679.26</v>
      </c>
      <c r="G33" s="84">
        <v>1102.14</v>
      </c>
      <c r="H33" s="83">
        <v>3781.97</v>
      </c>
      <c r="I33" s="83">
        <v>754.6</v>
      </c>
      <c r="J33" s="84">
        <v>653.85</v>
      </c>
      <c r="K33" s="84">
        <v>7128.08</v>
      </c>
      <c r="L33" s="83">
        <v>4269.91</v>
      </c>
      <c r="M33" s="85">
        <v>1392.51</v>
      </c>
      <c r="N33" s="85">
        <v>579.23</v>
      </c>
      <c r="O33" s="85">
        <v>473.69</v>
      </c>
      <c r="P33" s="85">
        <v>1240.47</v>
      </c>
      <c r="Q33" s="85">
        <v>4493.1</v>
      </c>
      <c r="R33" s="85">
        <v>1708.98</v>
      </c>
      <c r="S33" s="83">
        <v>973.66</v>
      </c>
      <c r="T33" s="84">
        <v>944.85</v>
      </c>
      <c r="U33" s="83">
        <v>658.27</v>
      </c>
      <c r="V33" s="84">
        <v>65.62</v>
      </c>
      <c r="W33" s="85">
        <v>2616.44</v>
      </c>
      <c r="X33" s="84">
        <v>435.78</v>
      </c>
      <c r="Y33" s="56">
        <f t="shared" si="0"/>
        <v>167519.71000000005</v>
      </c>
      <c r="Z33" s="39">
        <v>34.3291</v>
      </c>
      <c r="AA33" s="48">
        <f t="shared" si="1"/>
        <v>34.3291</v>
      </c>
      <c r="AB33"/>
    </row>
    <row r="34" spans="1:28" ht="15" customHeight="1">
      <c r="A34" s="17">
        <v>24</v>
      </c>
      <c r="B34" s="83">
        <v>83338.24</v>
      </c>
      <c r="C34" s="83">
        <v>32877.78</v>
      </c>
      <c r="D34" s="83">
        <v>10364.42</v>
      </c>
      <c r="E34" s="83">
        <v>2080.33</v>
      </c>
      <c r="F34" s="83">
        <v>677.36</v>
      </c>
      <c r="G34" s="84">
        <v>1028.76</v>
      </c>
      <c r="H34" s="83">
        <v>3731.75</v>
      </c>
      <c r="I34" s="83">
        <v>703.92</v>
      </c>
      <c r="J34" s="84">
        <v>604.93</v>
      </c>
      <c r="K34" s="84">
        <v>7713.98</v>
      </c>
      <c r="L34" s="83">
        <v>4277.35</v>
      </c>
      <c r="M34" s="85">
        <v>1297.22</v>
      </c>
      <c r="N34" s="85">
        <v>578.94</v>
      </c>
      <c r="O34" s="85">
        <v>454.64</v>
      </c>
      <c r="P34" s="85">
        <v>1151.91</v>
      </c>
      <c r="Q34" s="85">
        <v>4316</v>
      </c>
      <c r="R34" s="85">
        <v>1686.07</v>
      </c>
      <c r="S34" s="83">
        <v>973.99</v>
      </c>
      <c r="T34" s="84">
        <v>912.15</v>
      </c>
      <c r="U34" s="83">
        <v>651.55</v>
      </c>
      <c r="V34" s="84">
        <v>64.79</v>
      </c>
      <c r="W34" s="85">
        <v>2522.02</v>
      </c>
      <c r="X34" s="84">
        <v>419.87</v>
      </c>
      <c r="Y34" s="56">
        <f t="shared" si="0"/>
        <v>162427.97000000003</v>
      </c>
      <c r="Z34" s="39">
        <v>34.3291</v>
      </c>
      <c r="AA34" s="48">
        <f t="shared" si="1"/>
        <v>34.3291</v>
      </c>
      <c r="AB34"/>
    </row>
    <row r="35" spans="1:28" ht="15" customHeight="1">
      <c r="A35" s="17">
        <v>25</v>
      </c>
      <c r="B35" s="83">
        <v>91926.23</v>
      </c>
      <c r="C35" s="83">
        <v>37029.34</v>
      </c>
      <c r="D35" s="83">
        <v>9708.07</v>
      </c>
      <c r="E35" s="83">
        <v>1844.44</v>
      </c>
      <c r="F35" s="83">
        <v>625.43</v>
      </c>
      <c r="G35" s="84">
        <v>966.18</v>
      </c>
      <c r="H35" s="83">
        <v>3109.2</v>
      </c>
      <c r="I35" s="83">
        <v>636.94</v>
      </c>
      <c r="J35" s="84">
        <v>556.48</v>
      </c>
      <c r="K35" s="84">
        <v>7722.8</v>
      </c>
      <c r="L35" s="83">
        <v>3919.76</v>
      </c>
      <c r="M35" s="85">
        <v>1180.72</v>
      </c>
      <c r="N35" s="85">
        <v>505.14</v>
      </c>
      <c r="O35" s="85">
        <v>392.6</v>
      </c>
      <c r="P35" s="85">
        <v>1034.05</v>
      </c>
      <c r="Q35" s="85">
        <v>3990.31</v>
      </c>
      <c r="R35" s="85">
        <v>1590.24</v>
      </c>
      <c r="S35" s="83">
        <v>878.96</v>
      </c>
      <c r="T35" s="84">
        <v>844.11</v>
      </c>
      <c r="U35" s="83">
        <v>612.48</v>
      </c>
      <c r="V35" s="84">
        <v>50.58</v>
      </c>
      <c r="W35" s="85">
        <v>2241.42</v>
      </c>
      <c r="X35" s="84">
        <v>387.15</v>
      </c>
      <c r="Y35" s="56">
        <f t="shared" si="0"/>
        <v>171752.62999999998</v>
      </c>
      <c r="Z35" s="39">
        <v>34.2255</v>
      </c>
      <c r="AA35" s="48">
        <f t="shared" si="1"/>
        <v>34.2255</v>
      </c>
      <c r="AB35"/>
    </row>
    <row r="36" spans="1:28" ht="15.75" customHeight="1">
      <c r="A36" s="17">
        <v>26</v>
      </c>
      <c r="B36" s="83">
        <v>87884.63</v>
      </c>
      <c r="C36" s="83">
        <v>36116.33</v>
      </c>
      <c r="D36" s="83">
        <v>9483.01</v>
      </c>
      <c r="E36" s="83">
        <v>1842.66</v>
      </c>
      <c r="F36" s="83">
        <v>627.66</v>
      </c>
      <c r="G36" s="84">
        <v>950.44</v>
      </c>
      <c r="H36" s="83">
        <v>3261.8</v>
      </c>
      <c r="I36" s="83">
        <v>641.89</v>
      </c>
      <c r="J36" s="84">
        <v>529.64</v>
      </c>
      <c r="K36" s="84">
        <v>6527.83</v>
      </c>
      <c r="L36" s="83">
        <v>3890.56</v>
      </c>
      <c r="M36" s="85">
        <v>1173.83</v>
      </c>
      <c r="N36" s="85">
        <v>522.34</v>
      </c>
      <c r="O36" s="85">
        <v>374.78</v>
      </c>
      <c r="P36" s="85">
        <v>1128.63</v>
      </c>
      <c r="Q36" s="85">
        <v>3998.5</v>
      </c>
      <c r="R36" s="85">
        <v>1564.11</v>
      </c>
      <c r="S36" s="83">
        <v>863.51</v>
      </c>
      <c r="T36" s="84">
        <v>800.15</v>
      </c>
      <c r="U36" s="83">
        <v>588.06</v>
      </c>
      <c r="V36" s="84">
        <v>53.48</v>
      </c>
      <c r="W36" s="85">
        <v>2329.79</v>
      </c>
      <c r="X36" s="84">
        <v>389.3</v>
      </c>
      <c r="Y36" s="56">
        <f t="shared" si="0"/>
        <v>165542.93</v>
      </c>
      <c r="Z36" s="39">
        <v>34.9733</v>
      </c>
      <c r="AA36" s="48">
        <f t="shared" si="1"/>
        <v>34.9733</v>
      </c>
      <c r="AB36"/>
    </row>
    <row r="37" spans="1:28" ht="15" customHeight="1">
      <c r="A37" s="17">
        <v>27</v>
      </c>
      <c r="B37" s="83">
        <v>90140.88</v>
      </c>
      <c r="C37" s="83">
        <v>49376.35</v>
      </c>
      <c r="D37" s="83">
        <v>9482.58</v>
      </c>
      <c r="E37" s="83">
        <v>1849.51</v>
      </c>
      <c r="F37" s="83">
        <v>620.06</v>
      </c>
      <c r="G37" s="84">
        <v>985.48</v>
      </c>
      <c r="H37" s="83">
        <v>3345.94</v>
      </c>
      <c r="I37" s="83">
        <v>648.26</v>
      </c>
      <c r="J37" s="84">
        <v>549.38</v>
      </c>
      <c r="K37" s="84">
        <v>7598.7</v>
      </c>
      <c r="L37" s="83">
        <v>3833.09</v>
      </c>
      <c r="M37" s="85">
        <v>1161.03</v>
      </c>
      <c r="N37" s="85">
        <v>534.2</v>
      </c>
      <c r="O37" s="85">
        <v>374.31</v>
      </c>
      <c r="P37" s="85">
        <v>1078.43</v>
      </c>
      <c r="Q37" s="85">
        <v>4002.91</v>
      </c>
      <c r="R37" s="85">
        <v>1527.28</v>
      </c>
      <c r="S37" s="83">
        <v>862.47</v>
      </c>
      <c r="T37" s="84">
        <v>800.12</v>
      </c>
      <c r="U37" s="83">
        <v>567.79</v>
      </c>
      <c r="V37" s="84">
        <v>57.32</v>
      </c>
      <c r="W37" s="85">
        <v>2245.12</v>
      </c>
      <c r="X37" s="84">
        <v>374.63</v>
      </c>
      <c r="Y37" s="56">
        <f t="shared" si="0"/>
        <v>182015.84000000005</v>
      </c>
      <c r="Z37" s="39">
        <v>34.9829</v>
      </c>
      <c r="AA37" s="48">
        <f t="shared" si="1"/>
        <v>34.9829</v>
      </c>
      <c r="AB37"/>
    </row>
    <row r="38" spans="1:28" ht="15" customHeight="1">
      <c r="A38" s="17">
        <v>28</v>
      </c>
      <c r="B38" s="83">
        <v>87675.59</v>
      </c>
      <c r="C38" s="83">
        <v>35140.51</v>
      </c>
      <c r="D38" s="83">
        <v>9360.99</v>
      </c>
      <c r="E38" s="83">
        <v>1855.31</v>
      </c>
      <c r="F38" s="83">
        <v>611.47</v>
      </c>
      <c r="G38" s="84">
        <v>930.74</v>
      </c>
      <c r="H38" s="83">
        <v>3244.99</v>
      </c>
      <c r="I38" s="83">
        <v>633</v>
      </c>
      <c r="J38" s="84">
        <v>527.67</v>
      </c>
      <c r="K38" s="84">
        <v>7952.31</v>
      </c>
      <c r="L38" s="83">
        <v>3852.88</v>
      </c>
      <c r="M38" s="85">
        <v>1091.03</v>
      </c>
      <c r="N38" s="85">
        <v>517.19</v>
      </c>
      <c r="O38" s="85">
        <v>361.13</v>
      </c>
      <c r="P38" s="85">
        <v>1062.83</v>
      </c>
      <c r="Q38" s="85">
        <v>3993.12</v>
      </c>
      <c r="R38" s="85">
        <v>1530.78</v>
      </c>
      <c r="S38" s="83">
        <v>883.66</v>
      </c>
      <c r="T38" s="84">
        <v>794.48</v>
      </c>
      <c r="U38" s="83">
        <v>536.63</v>
      </c>
      <c r="V38" s="84">
        <v>52.43</v>
      </c>
      <c r="W38" s="85">
        <v>2203.04</v>
      </c>
      <c r="X38" s="84">
        <v>368.94</v>
      </c>
      <c r="Y38" s="56">
        <f t="shared" si="0"/>
        <v>165180.72</v>
      </c>
      <c r="Z38" s="39">
        <v>35.0237</v>
      </c>
      <c r="AA38" s="48">
        <f t="shared" si="1"/>
        <v>35.0237</v>
      </c>
      <c r="AB38"/>
    </row>
    <row r="39" spans="1:28" ht="15" customHeight="1">
      <c r="A39" s="17">
        <v>29</v>
      </c>
      <c r="B39" s="83">
        <v>85445.7</v>
      </c>
      <c r="C39" s="83">
        <v>35534.75</v>
      </c>
      <c r="D39" s="83">
        <v>9196.62</v>
      </c>
      <c r="E39" s="83">
        <v>1809.71</v>
      </c>
      <c r="F39" s="83">
        <v>608.96</v>
      </c>
      <c r="G39" s="84">
        <v>929.5</v>
      </c>
      <c r="H39" s="83">
        <v>3320.87</v>
      </c>
      <c r="I39" s="83">
        <v>629.47</v>
      </c>
      <c r="J39" s="84">
        <v>536.42</v>
      </c>
      <c r="K39" s="84">
        <v>6112.68</v>
      </c>
      <c r="L39" s="83">
        <v>3717.18</v>
      </c>
      <c r="M39" s="85">
        <v>1116.67</v>
      </c>
      <c r="N39" s="85">
        <v>516.53</v>
      </c>
      <c r="O39" s="85">
        <v>375.1</v>
      </c>
      <c r="P39" s="85">
        <v>1024.82</v>
      </c>
      <c r="Q39" s="85">
        <v>3788.15</v>
      </c>
      <c r="R39" s="85">
        <v>1505.87</v>
      </c>
      <c r="S39" s="83">
        <v>884.76</v>
      </c>
      <c r="T39" s="84">
        <v>798.38</v>
      </c>
      <c r="U39" s="83">
        <v>552.09</v>
      </c>
      <c r="V39" s="84">
        <v>50.91</v>
      </c>
      <c r="W39" s="85">
        <v>2168.46</v>
      </c>
      <c r="X39" s="84">
        <v>350.36</v>
      </c>
      <c r="Y39" s="56">
        <f t="shared" si="0"/>
        <v>160973.96</v>
      </c>
      <c r="Z39" s="39">
        <v>35.0181</v>
      </c>
      <c r="AA39" s="48">
        <f t="shared" si="1"/>
        <v>35.0181</v>
      </c>
      <c r="AB39"/>
    </row>
    <row r="40" spans="1:28" ht="15" customHeight="1">
      <c r="A40" s="17">
        <v>30</v>
      </c>
      <c r="B40" s="83">
        <v>78578.64</v>
      </c>
      <c r="C40" s="83">
        <v>34270.54</v>
      </c>
      <c r="D40" s="83">
        <v>9721.72</v>
      </c>
      <c r="E40" s="83">
        <v>1938.91</v>
      </c>
      <c r="F40" s="83">
        <v>585.59</v>
      </c>
      <c r="G40" s="84">
        <v>1014.43</v>
      </c>
      <c r="H40" s="83">
        <v>3447.13</v>
      </c>
      <c r="I40" s="83">
        <v>682.42</v>
      </c>
      <c r="J40" s="84">
        <v>567.26</v>
      </c>
      <c r="K40" s="84">
        <v>7545.15</v>
      </c>
      <c r="L40" s="83">
        <v>3817.45</v>
      </c>
      <c r="M40" s="85">
        <v>1175.67</v>
      </c>
      <c r="N40" s="85">
        <v>514.13</v>
      </c>
      <c r="O40" s="85">
        <v>391.23</v>
      </c>
      <c r="P40" s="85">
        <v>1087.26</v>
      </c>
      <c r="Q40" s="85">
        <v>4227.1</v>
      </c>
      <c r="R40" s="85">
        <v>1508.69</v>
      </c>
      <c r="S40" s="83">
        <v>957.92</v>
      </c>
      <c r="T40" s="84">
        <v>807.87</v>
      </c>
      <c r="U40" s="83">
        <v>594.58</v>
      </c>
      <c r="V40" s="84">
        <v>60.34</v>
      </c>
      <c r="W40" s="85">
        <v>2353.31</v>
      </c>
      <c r="X40" s="84">
        <v>392.74</v>
      </c>
      <c r="Y40" s="56">
        <f t="shared" si="0"/>
        <v>156240.08000000002</v>
      </c>
      <c r="Z40" s="39">
        <v>35.0181</v>
      </c>
      <c r="AA40" s="48">
        <f t="shared" si="1"/>
        <v>35.0181</v>
      </c>
      <c r="AB40"/>
    </row>
    <row r="41" spans="1:28" ht="15" customHeight="1">
      <c r="A41" s="17">
        <v>31</v>
      </c>
      <c r="B41" s="86">
        <v>79167.17</v>
      </c>
      <c r="C41" s="86">
        <v>27780.37</v>
      </c>
      <c r="D41" s="86">
        <v>9816.82</v>
      </c>
      <c r="E41" s="86">
        <v>1894</v>
      </c>
      <c r="F41" s="86">
        <v>561.02</v>
      </c>
      <c r="G41" s="87">
        <v>980.27</v>
      </c>
      <c r="H41" s="86">
        <v>3386.23</v>
      </c>
      <c r="I41" s="86">
        <v>639.23</v>
      </c>
      <c r="J41" s="86">
        <v>543.73</v>
      </c>
      <c r="K41" s="86">
        <v>7667.39</v>
      </c>
      <c r="L41" s="86">
        <v>3807.2</v>
      </c>
      <c r="M41" s="86">
        <v>1289.6</v>
      </c>
      <c r="N41" s="86">
        <v>511.04</v>
      </c>
      <c r="O41" s="86">
        <v>384.07</v>
      </c>
      <c r="P41" s="86">
        <v>1031.69</v>
      </c>
      <c r="Q41" s="86">
        <v>3910.22</v>
      </c>
      <c r="R41" s="86">
        <v>1594.24</v>
      </c>
      <c r="S41" s="86">
        <v>798.77</v>
      </c>
      <c r="T41" s="87">
        <v>822.91</v>
      </c>
      <c r="U41" s="86">
        <v>575.99</v>
      </c>
      <c r="V41" s="87">
        <v>74.68</v>
      </c>
      <c r="W41" s="86">
        <v>2254.73</v>
      </c>
      <c r="X41" s="87">
        <v>386.91</v>
      </c>
      <c r="Y41" s="56">
        <f t="shared" si="0"/>
        <v>149878.28</v>
      </c>
      <c r="Z41" s="39">
        <v>35.0181</v>
      </c>
      <c r="AA41" s="48">
        <f t="shared" si="1"/>
        <v>35.0181</v>
      </c>
      <c r="AB41"/>
    </row>
    <row r="42" spans="1:28" ht="66" customHeight="1">
      <c r="A42" s="17" t="s">
        <v>100</v>
      </c>
      <c r="B42" s="57">
        <f aca="true" t="shared" si="2" ref="B42:X42">SUM(B11:B41)</f>
        <v>2737654.3500000006</v>
      </c>
      <c r="C42" s="57">
        <f t="shared" si="2"/>
        <v>1180833.1400000001</v>
      </c>
      <c r="D42" s="57">
        <f t="shared" si="2"/>
        <v>306250.36</v>
      </c>
      <c r="E42" s="57">
        <f t="shared" si="2"/>
        <v>59337.08000000001</v>
      </c>
      <c r="F42" s="58">
        <f t="shared" si="2"/>
        <v>19656.250000000004</v>
      </c>
      <c r="G42" s="59">
        <f t="shared" si="2"/>
        <v>31405.649999999998</v>
      </c>
      <c r="H42" s="57">
        <f t="shared" si="2"/>
        <v>108874.73000000001</v>
      </c>
      <c r="I42" s="57">
        <f t="shared" si="2"/>
        <v>21288.879999999994</v>
      </c>
      <c r="J42" s="59">
        <f t="shared" si="2"/>
        <v>18131.779999999995</v>
      </c>
      <c r="K42" s="57">
        <f t="shared" si="2"/>
        <v>240285.06000000003</v>
      </c>
      <c r="L42" s="57">
        <f t="shared" si="2"/>
        <v>127598.79999999999</v>
      </c>
      <c r="M42" s="57">
        <f t="shared" si="2"/>
        <v>39261.78999999999</v>
      </c>
      <c r="N42" s="57">
        <f>SUM(N11:N41)</f>
        <v>15905.27</v>
      </c>
      <c r="O42" s="57">
        <f t="shared" si="2"/>
        <v>12578.55</v>
      </c>
      <c r="P42" s="57">
        <f t="shared" si="2"/>
        <v>35243.26000000001</v>
      </c>
      <c r="Q42" s="57">
        <f t="shared" si="2"/>
        <v>133881.55000000002</v>
      </c>
      <c r="R42" s="57">
        <f t="shared" si="2"/>
        <v>50124.18</v>
      </c>
      <c r="S42" s="57">
        <f t="shared" si="2"/>
        <v>28135.889999999996</v>
      </c>
      <c r="T42" s="59">
        <f t="shared" si="2"/>
        <v>27273.47</v>
      </c>
      <c r="U42" s="57">
        <f t="shared" si="2"/>
        <v>19269.88</v>
      </c>
      <c r="V42" s="57">
        <f t="shared" si="2"/>
        <v>1808.8</v>
      </c>
      <c r="W42" s="57">
        <f t="shared" si="2"/>
        <v>72926.93</v>
      </c>
      <c r="X42" s="59">
        <f t="shared" si="2"/>
        <v>12589.110000000002</v>
      </c>
      <c r="Y42" s="60">
        <f>SUM(Y11:Y41)</f>
        <v>5300314.76</v>
      </c>
      <c r="Z42" s="61">
        <f>SUMPRODUCT(Z11:Z41,Y11:Y41)/SUM(Y11:Y41)</f>
        <v>34.656905107930235</v>
      </c>
      <c r="AA42" s="61">
        <f>AVERAGE(AA11:AA41)</f>
        <v>34.660022580645155</v>
      </c>
      <c r="AB42"/>
    </row>
    <row r="43" spans="1:28" ht="14.25" customHeight="1" hidden="1">
      <c r="A43" s="7">
        <v>31</v>
      </c>
      <c r="B43" s="10"/>
      <c r="C43" s="8"/>
      <c r="D43" s="8"/>
      <c r="E43" s="8"/>
      <c r="F43" s="8"/>
      <c r="G43" s="37"/>
      <c r="H43" s="8"/>
      <c r="I43" s="8"/>
      <c r="J43" s="51">
        <v>1470.8</v>
      </c>
      <c r="K43" s="8"/>
      <c r="L43" s="8"/>
      <c r="M43" s="8"/>
      <c r="N43" s="8"/>
      <c r="O43" s="8"/>
      <c r="P43" s="8"/>
      <c r="Q43" s="8"/>
      <c r="R43" s="8"/>
      <c r="S43" s="8"/>
      <c r="T43" s="37"/>
      <c r="U43" s="8"/>
      <c r="V43" s="37"/>
      <c r="W43" s="8"/>
      <c r="X43" s="37"/>
      <c r="Y43" s="8"/>
      <c r="Z43" s="8"/>
      <c r="AA43" s="9"/>
      <c r="AB43"/>
    </row>
    <row r="44" spans="2:28" ht="12.75">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row>
    <row r="45" spans="1:29" s="6" customFormat="1" ht="12.75">
      <c r="A45"/>
      <c r="B45" s="1"/>
      <c r="C45" s="1"/>
      <c r="D45"/>
      <c r="E45"/>
      <c r="F45"/>
      <c r="G45" s="51"/>
      <c r="H45"/>
      <c r="I45"/>
      <c r="J45" s="51"/>
      <c r="K45"/>
      <c r="L45"/>
      <c r="M45"/>
      <c r="N45"/>
      <c r="O45"/>
      <c r="P45"/>
      <c r="Q45"/>
      <c r="R45"/>
      <c r="S45"/>
      <c r="T45" s="51"/>
      <c r="U45"/>
      <c r="V45" s="51"/>
      <c r="W45"/>
      <c r="X45" s="51"/>
      <c r="Y45"/>
      <c r="Z45"/>
      <c r="AA45"/>
      <c r="AC45"/>
    </row>
    <row r="46" spans="1:29" s="6" customFormat="1" ht="15">
      <c r="A46"/>
      <c r="B46" s="11" t="s">
        <v>39</v>
      </c>
      <c r="C46" s="11"/>
      <c r="D46" s="12"/>
      <c r="E46" s="12"/>
      <c r="F46" s="12"/>
      <c r="G46" s="12"/>
      <c r="H46" s="12"/>
      <c r="I46" s="12"/>
      <c r="J46" s="12"/>
      <c r="K46" s="12"/>
      <c r="L46" s="12"/>
      <c r="M46" s="12"/>
      <c r="N46" s="12"/>
      <c r="O46" s="12" t="s">
        <v>40</v>
      </c>
      <c r="P46" s="12"/>
      <c r="Q46" s="12"/>
      <c r="R46" s="12"/>
      <c r="S46" s="43"/>
      <c r="T46" s="43"/>
      <c r="U46" s="44"/>
      <c r="V46" s="44"/>
      <c r="W46" s="89">
        <v>42583</v>
      </c>
      <c r="X46" s="90"/>
      <c r="Y46" s="12"/>
      <c r="Z46" s="12"/>
      <c r="AA46" s="43"/>
      <c r="AC46"/>
    </row>
    <row r="47" spans="1:29" s="6" customFormat="1" ht="12.75">
      <c r="A47"/>
      <c r="B47" s="1"/>
      <c r="C47" s="1" t="s">
        <v>27</v>
      </c>
      <c r="D47"/>
      <c r="E47"/>
      <c r="F47"/>
      <c r="G47"/>
      <c r="H47"/>
      <c r="I47"/>
      <c r="J47"/>
      <c r="K47"/>
      <c r="L47"/>
      <c r="M47"/>
      <c r="N47" s="2"/>
      <c r="O47" s="15" t="s">
        <v>29</v>
      </c>
      <c r="P47" s="15"/>
      <c r="Q47"/>
      <c r="R47"/>
      <c r="S47" s="2"/>
      <c r="T47" s="14" t="s">
        <v>0</v>
      </c>
      <c r="V47"/>
      <c r="W47" s="2"/>
      <c r="X47" s="14" t="s">
        <v>16</v>
      </c>
      <c r="Y47" s="63"/>
      <c r="Z47" s="63"/>
      <c r="AA47" s="2"/>
      <c r="AC47"/>
    </row>
    <row r="48" spans="1:29" s="6" customFormat="1" ht="18" customHeight="1">
      <c r="A48"/>
      <c r="B48" s="11" t="s">
        <v>37</v>
      </c>
      <c r="C48" s="11"/>
      <c r="D48" s="12"/>
      <c r="E48" s="12"/>
      <c r="F48" s="12"/>
      <c r="G48" s="62"/>
      <c r="H48" s="12"/>
      <c r="I48" s="12"/>
      <c r="J48" s="62"/>
      <c r="K48" s="12"/>
      <c r="L48" s="67"/>
      <c r="M48" s="68"/>
      <c r="N48" s="68"/>
      <c r="O48" s="12" t="s">
        <v>129</v>
      </c>
      <c r="P48" s="12"/>
      <c r="Q48" s="12"/>
      <c r="R48" s="12"/>
      <c r="S48" s="12"/>
      <c r="T48" s="62"/>
      <c r="U48" s="12"/>
      <c r="V48" s="62"/>
      <c r="W48" s="89">
        <v>42583</v>
      </c>
      <c r="X48" s="90"/>
      <c r="Y48" s="12"/>
      <c r="Z48" s="12"/>
      <c r="AA48" s="12"/>
      <c r="AC48"/>
    </row>
    <row r="49" spans="1:29" s="6" customFormat="1" ht="12.75">
      <c r="A49"/>
      <c r="B49" s="1"/>
      <c r="C49" s="1" t="s">
        <v>38</v>
      </c>
      <c r="D49"/>
      <c r="E49"/>
      <c r="F49"/>
      <c r="G49" s="51"/>
      <c r="H49"/>
      <c r="I49" s="14"/>
      <c r="J49" s="51"/>
      <c r="K49"/>
      <c r="L49" s="2"/>
      <c r="N49" s="14"/>
      <c r="O49" s="14" t="s">
        <v>29</v>
      </c>
      <c r="P49"/>
      <c r="Q49"/>
      <c r="R49"/>
      <c r="S49"/>
      <c r="T49" s="14" t="s">
        <v>0</v>
      </c>
      <c r="V49" s="51"/>
      <c r="W49"/>
      <c r="X49" s="14" t="s">
        <v>16</v>
      </c>
      <c r="Y49"/>
      <c r="Z49"/>
      <c r="AA49" s="2"/>
      <c r="AC49"/>
    </row>
    <row r="58" spans="20:40" ht="50.25" customHeight="1">
      <c r="T58" s="64"/>
      <c r="U58" s="65"/>
      <c r="V58" s="64"/>
      <c r="W58" s="65"/>
      <c r="X58" s="64"/>
      <c r="Y58" s="65"/>
      <c r="Z58" s="65"/>
      <c r="AA58" s="65"/>
      <c r="AB58" s="65"/>
      <c r="AC58" s="65"/>
      <c r="AD58" s="65"/>
      <c r="AE58" s="65"/>
      <c r="AF58" s="65"/>
      <c r="AG58" s="65"/>
      <c r="AH58" s="65"/>
      <c r="AI58" s="65"/>
      <c r="AJ58" s="65"/>
      <c r="AK58" s="65"/>
      <c r="AL58" s="65"/>
      <c r="AM58" s="65"/>
      <c r="AN58" s="65"/>
    </row>
    <row r="59" spans="6:31" ht="12.75" customHeight="1">
      <c r="F59" s="65"/>
      <c r="G59" s="64"/>
      <c r="H59" s="65"/>
      <c r="I59" s="65"/>
      <c r="J59" s="64"/>
      <c r="K59" s="65"/>
      <c r="L59" s="65"/>
      <c r="M59" s="65"/>
      <c r="N59" s="65"/>
      <c r="O59" s="65"/>
      <c r="P59" s="65"/>
      <c r="Q59" s="65"/>
      <c r="R59" s="65"/>
      <c r="S59" s="65"/>
      <c r="T59" s="64"/>
      <c r="U59" s="65"/>
      <c r="V59" s="64"/>
      <c r="W59" s="65"/>
      <c r="X59" s="64"/>
      <c r="Y59" s="65"/>
      <c r="Z59" s="65"/>
      <c r="AA59" s="65"/>
      <c r="AB59" s="65"/>
      <c r="AC59" s="65"/>
      <c r="AD59" s="65"/>
      <c r="AE59" s="65"/>
    </row>
    <row r="60" spans="6:31" ht="12.75" customHeight="1">
      <c r="F60" s="65"/>
      <c r="G60" s="64"/>
      <c r="H60" s="65"/>
      <c r="I60" s="65"/>
      <c r="J60" s="64"/>
      <c r="K60" s="65"/>
      <c r="L60" s="65"/>
      <c r="M60" s="65"/>
      <c r="N60" s="65"/>
      <c r="O60" s="65"/>
      <c r="P60" s="65"/>
      <c r="Q60" s="65"/>
      <c r="R60" s="65"/>
      <c r="S60" s="65"/>
      <c r="T60" s="64"/>
      <c r="U60" s="65"/>
      <c r="V60" s="64"/>
      <c r="W60" s="65"/>
      <c r="X60" s="64"/>
      <c r="Y60" s="65"/>
      <c r="Z60" s="65"/>
      <c r="AA60" s="65"/>
      <c r="AB60" s="65"/>
      <c r="AC60" s="65"/>
      <c r="AD60" s="65"/>
      <c r="AE60" s="65"/>
    </row>
  </sheetData>
  <sheetProtection/>
  <mergeCells count="33">
    <mergeCell ref="W46:X46"/>
    <mergeCell ref="W48:X48"/>
    <mergeCell ref="B5:AA5"/>
    <mergeCell ref="B6:AA6"/>
    <mergeCell ref="A7:A10"/>
    <mergeCell ref="B7:X7"/>
    <mergeCell ref="Y7:Y10"/>
    <mergeCell ref="Z7:Z10"/>
    <mergeCell ref="AA7:AA10"/>
    <mergeCell ref="B8:B10"/>
    <mergeCell ref="C8:C10"/>
    <mergeCell ref="D8:D10"/>
    <mergeCell ref="E8:E10"/>
    <mergeCell ref="F8:F10"/>
    <mergeCell ref="G8:G10"/>
    <mergeCell ref="H8:H10"/>
    <mergeCell ref="U8:U10"/>
    <mergeCell ref="I8:I10"/>
    <mergeCell ref="J8:J10"/>
    <mergeCell ref="K8:K10"/>
    <mergeCell ref="L8:L10"/>
    <mergeCell ref="M8:M10"/>
    <mergeCell ref="N8:N10"/>
    <mergeCell ref="V8:V10"/>
    <mergeCell ref="O8:O10"/>
    <mergeCell ref="P8:P10"/>
    <mergeCell ref="W8:W10"/>
    <mergeCell ref="X8:X10"/>
    <mergeCell ref="B44:AA44"/>
    <mergeCell ref="Q8:Q10"/>
    <mergeCell ref="R8:R10"/>
    <mergeCell ref="S8:S10"/>
    <mergeCell ref="T8:T10"/>
  </mergeCells>
  <printOptions/>
  <pageMargins left="0" right="0" top="0" bottom="0" header="0" footer="0"/>
  <pageSetup fitToHeight="1" fitToWidth="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B1:AF49"/>
  <sheetViews>
    <sheetView zoomScale="73" zoomScaleNormal="73" zoomScalePageLayoutView="0" workbookViewId="0" topLeftCell="D7">
      <selection activeCell="AB42" sqref="AB42"/>
    </sheetView>
  </sheetViews>
  <sheetFormatPr defaultColWidth="9.00390625" defaultRowHeight="12.75"/>
  <cols>
    <col min="1" max="1" width="3.625" style="0" customWidth="1"/>
    <col min="2" max="2" width="11.75390625" style="0" customWidth="1"/>
    <col min="3" max="3" width="9.125" style="0" customWidth="1"/>
    <col min="4" max="4" width="7.75390625" style="0" customWidth="1"/>
    <col min="5" max="6" width="7.875" style="0" customWidth="1"/>
    <col min="7" max="7" width="7.75390625" style="0" customWidth="1"/>
    <col min="8" max="8" width="8.00390625" style="0" customWidth="1"/>
    <col min="9" max="9" width="7.75390625" style="0" customWidth="1"/>
    <col min="10" max="10" width="7.625" style="0" customWidth="1"/>
    <col min="11" max="11" width="8.125" style="0" customWidth="1"/>
    <col min="12" max="12" width="7.375" style="0" customWidth="1"/>
    <col min="13" max="14" width="7.875" style="0" customWidth="1"/>
    <col min="15" max="15" width="7.25390625" style="0" customWidth="1"/>
    <col min="16" max="17" width="7.75390625" style="0" customWidth="1"/>
    <col min="18" max="26" width="7.375" style="0" customWidth="1"/>
    <col min="27" max="27" width="12.375" style="0" customWidth="1"/>
    <col min="28" max="28" width="9.625" style="0" customWidth="1"/>
    <col min="29" max="29" width="13.25390625" style="0" customWidth="1"/>
    <col min="30" max="30" width="10.00390625" style="0" customWidth="1"/>
    <col min="31" max="31" width="9.125" style="6" customWidth="1"/>
  </cols>
  <sheetData>
    <row r="1" spans="2:8" ht="12.75">
      <c r="B1" s="50" t="s">
        <v>30</v>
      </c>
      <c r="C1" s="50"/>
      <c r="D1" s="50"/>
      <c r="E1" s="50"/>
      <c r="F1" s="50"/>
      <c r="G1" s="50"/>
      <c r="H1" s="50"/>
    </row>
    <row r="2" spans="2:8" ht="12.75">
      <c r="B2" s="50" t="s">
        <v>31</v>
      </c>
      <c r="C2" s="50"/>
      <c r="D2" s="50"/>
      <c r="E2" s="50"/>
      <c r="F2" s="50"/>
      <c r="G2" s="50"/>
      <c r="H2" s="50"/>
    </row>
    <row r="3" spans="2:30" ht="12.75">
      <c r="B3" s="52" t="s">
        <v>43</v>
      </c>
      <c r="C3" s="52"/>
      <c r="D3" s="52"/>
      <c r="E3" s="50"/>
      <c r="F3" s="50"/>
      <c r="G3" s="50"/>
      <c r="H3" s="50"/>
      <c r="J3" s="45"/>
      <c r="K3" s="45"/>
      <c r="L3" s="45"/>
      <c r="M3" s="45"/>
      <c r="N3" s="45"/>
      <c r="O3" s="3"/>
      <c r="P3" s="3"/>
      <c r="Q3" s="3"/>
      <c r="R3" s="3"/>
      <c r="S3" s="3"/>
      <c r="T3" s="3"/>
      <c r="U3" s="3"/>
      <c r="V3" s="3"/>
      <c r="W3" s="3"/>
      <c r="X3" s="3"/>
      <c r="Y3" s="3"/>
      <c r="Z3" s="3"/>
      <c r="AA3" s="3"/>
      <c r="AB3" s="3"/>
      <c r="AC3" s="3"/>
      <c r="AD3" s="3"/>
    </row>
    <row r="4" spans="2:30" ht="12.75">
      <c r="B4" s="50"/>
      <c r="C4" s="50"/>
      <c r="D4" s="50"/>
      <c r="E4" s="50"/>
      <c r="F4" s="50"/>
      <c r="G4" s="50"/>
      <c r="H4" s="50"/>
      <c r="J4" s="45"/>
      <c r="K4" s="45"/>
      <c r="L4" s="45"/>
      <c r="M4" s="45"/>
      <c r="N4" s="45"/>
      <c r="O4" s="3"/>
      <c r="P4" s="3"/>
      <c r="Q4" s="3"/>
      <c r="R4" s="3"/>
      <c r="S4" s="3"/>
      <c r="T4" s="3"/>
      <c r="U4" s="3"/>
      <c r="V4" s="3"/>
      <c r="W4" s="3"/>
      <c r="X4" s="3"/>
      <c r="Y4" s="3"/>
      <c r="Z4" s="3"/>
      <c r="AA4" s="3"/>
      <c r="AB4" s="3"/>
      <c r="AC4" s="3"/>
      <c r="AD4" s="3"/>
    </row>
    <row r="5" spans="2:30" ht="20.25" customHeight="1">
      <c r="B5" s="63"/>
      <c r="C5" s="125" t="s">
        <v>36</v>
      </c>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8"/>
    </row>
    <row r="6" spans="2:30" ht="70.5" customHeight="1">
      <c r="B6" s="126" t="s">
        <v>130</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66"/>
      <c r="AC6" s="66"/>
      <c r="AD6" s="19"/>
    </row>
    <row r="7" spans="2:31" ht="30" customHeight="1">
      <c r="B7" s="91" t="s">
        <v>26</v>
      </c>
      <c r="C7" s="94" t="s">
        <v>99</v>
      </c>
      <c r="D7" s="95"/>
      <c r="E7" s="95"/>
      <c r="F7" s="95"/>
      <c r="G7" s="95"/>
      <c r="H7" s="95"/>
      <c r="I7" s="95"/>
      <c r="J7" s="95"/>
      <c r="K7" s="95"/>
      <c r="L7" s="95"/>
      <c r="M7" s="95"/>
      <c r="N7" s="95"/>
      <c r="O7" s="95"/>
      <c r="P7" s="95"/>
      <c r="Q7" s="95"/>
      <c r="R7" s="95"/>
      <c r="S7" s="95"/>
      <c r="T7" s="95"/>
      <c r="U7" s="95"/>
      <c r="V7" s="95"/>
      <c r="W7" s="95"/>
      <c r="X7" s="95"/>
      <c r="Y7" s="95"/>
      <c r="Z7" s="95"/>
      <c r="AA7" s="127" t="s">
        <v>100</v>
      </c>
      <c r="AB7" s="128" t="s">
        <v>122</v>
      </c>
      <c r="AC7" s="91" t="s">
        <v>54</v>
      </c>
      <c r="AD7" s="20"/>
      <c r="AE7"/>
    </row>
    <row r="8" spans="2:31" ht="48.75" customHeight="1">
      <c r="B8" s="92"/>
      <c r="C8" s="112" t="s">
        <v>104</v>
      </c>
      <c r="D8" s="112" t="s">
        <v>123</v>
      </c>
      <c r="E8" s="112" t="s">
        <v>124</v>
      </c>
      <c r="F8" s="112" t="s">
        <v>107</v>
      </c>
      <c r="G8" s="112" t="s">
        <v>106</v>
      </c>
      <c r="H8" s="112" t="s">
        <v>105</v>
      </c>
      <c r="I8" s="112" t="s">
        <v>108</v>
      </c>
      <c r="J8" s="112" t="s">
        <v>109</v>
      </c>
      <c r="K8" s="112" t="s">
        <v>125</v>
      </c>
      <c r="L8" s="112" t="s">
        <v>126</v>
      </c>
      <c r="M8" s="112" t="s">
        <v>110</v>
      </c>
      <c r="N8" s="112" t="s">
        <v>111</v>
      </c>
      <c r="O8" s="112" t="s">
        <v>112</v>
      </c>
      <c r="P8" s="112" t="s">
        <v>113</v>
      </c>
      <c r="Q8" s="112" t="s">
        <v>114</v>
      </c>
      <c r="R8" s="112" t="s">
        <v>127</v>
      </c>
      <c r="S8" s="112" t="s">
        <v>128</v>
      </c>
      <c r="T8" s="112" t="s">
        <v>115</v>
      </c>
      <c r="U8" s="112" t="s">
        <v>116</v>
      </c>
      <c r="V8" s="112" t="s">
        <v>117</v>
      </c>
      <c r="W8" s="112" t="s">
        <v>118</v>
      </c>
      <c r="X8" s="112" t="s">
        <v>119</v>
      </c>
      <c r="Y8" s="112" t="s">
        <v>120</v>
      </c>
      <c r="Z8" s="112" t="s">
        <v>121</v>
      </c>
      <c r="AA8" s="127"/>
      <c r="AB8" s="129"/>
      <c r="AC8" s="92"/>
      <c r="AD8" s="20"/>
      <c r="AE8"/>
    </row>
    <row r="9" spans="2:31" ht="15.75" customHeight="1">
      <c r="B9" s="92"/>
      <c r="C9" s="113" t="s">
        <v>75</v>
      </c>
      <c r="D9" s="113" t="s">
        <v>76</v>
      </c>
      <c r="E9" s="113" t="s">
        <v>77</v>
      </c>
      <c r="F9" s="113" t="s">
        <v>78</v>
      </c>
      <c r="G9" s="113" t="s">
        <v>79</v>
      </c>
      <c r="H9" s="113" t="s">
        <v>80</v>
      </c>
      <c r="I9" s="113" t="s">
        <v>81</v>
      </c>
      <c r="J9" s="113" t="s">
        <v>82</v>
      </c>
      <c r="K9" s="113" t="s">
        <v>83</v>
      </c>
      <c r="L9" s="113" t="s">
        <v>84</v>
      </c>
      <c r="M9" s="113" t="s">
        <v>85</v>
      </c>
      <c r="N9" s="113" t="s">
        <v>86</v>
      </c>
      <c r="O9" s="113" t="s">
        <v>87</v>
      </c>
      <c r="P9" s="113" t="s">
        <v>88</v>
      </c>
      <c r="Q9" s="113" t="s">
        <v>89</v>
      </c>
      <c r="R9" s="113" t="s">
        <v>90</v>
      </c>
      <c r="S9" s="113" t="s">
        <v>91</v>
      </c>
      <c r="T9" s="113" t="s">
        <v>92</v>
      </c>
      <c r="U9" s="113" t="s">
        <v>93</v>
      </c>
      <c r="V9" s="113" t="s">
        <v>94</v>
      </c>
      <c r="W9" s="113" t="s">
        <v>95</v>
      </c>
      <c r="X9" s="113" t="s">
        <v>96</v>
      </c>
      <c r="Y9" s="113" t="s">
        <v>97</v>
      </c>
      <c r="Z9" s="113" t="s">
        <v>98</v>
      </c>
      <c r="AA9" s="127"/>
      <c r="AB9" s="129"/>
      <c r="AC9" s="92"/>
      <c r="AD9" s="20"/>
      <c r="AE9"/>
    </row>
    <row r="10" spans="2:31" ht="30" customHeight="1">
      <c r="B10" s="108"/>
      <c r="C10" s="114" t="s">
        <v>75</v>
      </c>
      <c r="D10" s="114" t="s">
        <v>76</v>
      </c>
      <c r="E10" s="114" t="s">
        <v>77</v>
      </c>
      <c r="F10" s="114" t="s">
        <v>78</v>
      </c>
      <c r="G10" s="114" t="s">
        <v>79</v>
      </c>
      <c r="H10" s="114" t="s">
        <v>80</v>
      </c>
      <c r="I10" s="114" t="s">
        <v>81</v>
      </c>
      <c r="J10" s="114" t="s">
        <v>82</v>
      </c>
      <c r="K10" s="114" t="s">
        <v>83</v>
      </c>
      <c r="L10" s="114" t="s">
        <v>84</v>
      </c>
      <c r="M10" s="114" t="s">
        <v>85</v>
      </c>
      <c r="N10" s="114" t="s">
        <v>86</v>
      </c>
      <c r="O10" s="114" t="s">
        <v>87</v>
      </c>
      <c r="P10" s="114" t="s">
        <v>88</v>
      </c>
      <c r="Q10" s="114" t="s">
        <v>89</v>
      </c>
      <c r="R10" s="114" t="s">
        <v>90</v>
      </c>
      <c r="S10" s="114" t="s">
        <v>91</v>
      </c>
      <c r="T10" s="114" t="s">
        <v>92</v>
      </c>
      <c r="U10" s="114" t="s">
        <v>93</v>
      </c>
      <c r="V10" s="114" t="s">
        <v>94</v>
      </c>
      <c r="W10" s="114" t="s">
        <v>95</v>
      </c>
      <c r="X10" s="114" t="s">
        <v>96</v>
      </c>
      <c r="Y10" s="114" t="s">
        <v>97</v>
      </c>
      <c r="Z10" s="114" t="s">
        <v>98</v>
      </c>
      <c r="AA10" s="127"/>
      <c r="AB10" s="130"/>
      <c r="AC10" s="93"/>
      <c r="AD10" s="20"/>
      <c r="AE10"/>
    </row>
    <row r="11" spans="2:31" ht="15.75">
      <c r="B11" s="16">
        <v>1</v>
      </c>
      <c r="C11" s="88">
        <v>12101.98</v>
      </c>
      <c r="D11" s="88">
        <v>1073.25</v>
      </c>
      <c r="E11" s="88">
        <v>6545.26</v>
      </c>
      <c r="F11" s="88">
        <v>1065.41</v>
      </c>
      <c r="G11" s="88">
        <v>805.3</v>
      </c>
      <c r="H11" s="88">
        <v>1048.23</v>
      </c>
      <c r="I11" s="88">
        <v>4980.41</v>
      </c>
      <c r="J11" s="88">
        <v>1236.93</v>
      </c>
      <c r="K11" s="88">
        <v>1845.31</v>
      </c>
      <c r="L11" s="88">
        <v>327.71</v>
      </c>
      <c r="M11" s="88">
        <v>354.74</v>
      </c>
      <c r="N11" s="88">
        <v>711.52</v>
      </c>
      <c r="O11" s="88">
        <v>1270.29</v>
      </c>
      <c r="P11" s="88">
        <v>257.02</v>
      </c>
      <c r="Q11" s="88">
        <v>1240</v>
      </c>
      <c r="R11" s="88">
        <v>4778.51</v>
      </c>
      <c r="S11" s="88">
        <v>944.8</v>
      </c>
      <c r="T11" s="88">
        <v>9.78</v>
      </c>
      <c r="U11" s="88">
        <v>486.68</v>
      </c>
      <c r="V11" s="88">
        <v>611.55</v>
      </c>
      <c r="W11" s="88">
        <v>8350.68</v>
      </c>
      <c r="X11" s="88">
        <v>4445.98</v>
      </c>
      <c r="Y11" s="88">
        <v>240.63</v>
      </c>
      <c r="Z11" s="88">
        <v>24.06</v>
      </c>
      <c r="AA11" s="56">
        <f aca="true" t="shared" si="0" ref="AA11:AA41">SUM(C11:Z11)</f>
        <v>54756.02999999999</v>
      </c>
      <c r="AB11" s="39">
        <v>34.7069</v>
      </c>
      <c r="AC11" s="48">
        <f>AB11</f>
        <v>34.7069</v>
      </c>
      <c r="AD11" s="21"/>
      <c r="AE11"/>
    </row>
    <row r="12" spans="2:31" ht="15.75">
      <c r="B12" s="16">
        <v>2</v>
      </c>
      <c r="C12" s="88">
        <v>11593.13</v>
      </c>
      <c r="D12" s="88">
        <v>1398.72</v>
      </c>
      <c r="E12" s="88">
        <v>6583.43</v>
      </c>
      <c r="F12" s="88">
        <v>1105.67</v>
      </c>
      <c r="G12" s="88">
        <v>833.51</v>
      </c>
      <c r="H12" s="88">
        <v>1175.13</v>
      </c>
      <c r="I12" s="88">
        <v>6808.39</v>
      </c>
      <c r="J12" s="88">
        <v>1279.92</v>
      </c>
      <c r="K12" s="88">
        <v>1937.66</v>
      </c>
      <c r="L12" s="88">
        <v>369.9</v>
      </c>
      <c r="M12" s="88">
        <v>365.7</v>
      </c>
      <c r="N12" s="88">
        <v>750.3</v>
      </c>
      <c r="O12" s="88">
        <v>1290.58</v>
      </c>
      <c r="P12" s="88">
        <v>261.63</v>
      </c>
      <c r="Q12" s="88">
        <v>1299.9</v>
      </c>
      <c r="R12" s="88">
        <v>4931.97</v>
      </c>
      <c r="S12" s="88">
        <v>1039.64</v>
      </c>
      <c r="T12" s="88">
        <v>17.14</v>
      </c>
      <c r="U12" s="88">
        <v>519.85</v>
      </c>
      <c r="V12" s="88">
        <v>584.7</v>
      </c>
      <c r="W12" s="88">
        <v>9099.2</v>
      </c>
      <c r="X12" s="88">
        <v>4185</v>
      </c>
      <c r="Y12" s="88">
        <v>247</v>
      </c>
      <c r="Z12" s="88">
        <v>27.07</v>
      </c>
      <c r="AA12" s="56">
        <f t="shared" si="0"/>
        <v>57705.13999999999</v>
      </c>
      <c r="AB12" s="39">
        <v>34.7817</v>
      </c>
      <c r="AC12" s="48">
        <f aca="true" t="shared" si="1" ref="AC12:AC41">AB12</f>
        <v>34.7817</v>
      </c>
      <c r="AD12" s="21"/>
      <c r="AE12"/>
    </row>
    <row r="13" spans="2:31" ht="15.75">
      <c r="B13" s="16">
        <v>3</v>
      </c>
      <c r="C13" s="88">
        <v>10616.67</v>
      </c>
      <c r="D13" s="88">
        <v>1416.82</v>
      </c>
      <c r="E13" s="88">
        <v>7876.14</v>
      </c>
      <c r="F13" s="88">
        <v>1074.56</v>
      </c>
      <c r="G13" s="88">
        <v>821.87</v>
      </c>
      <c r="H13" s="88">
        <v>1189.55</v>
      </c>
      <c r="I13" s="88">
        <v>4908.13</v>
      </c>
      <c r="J13" s="88">
        <v>1207.34</v>
      </c>
      <c r="K13" s="88">
        <v>1790.02</v>
      </c>
      <c r="L13" s="88">
        <v>359.14</v>
      </c>
      <c r="M13" s="88">
        <v>332.19</v>
      </c>
      <c r="N13" s="88">
        <v>681.34</v>
      </c>
      <c r="O13" s="88">
        <v>1278.89</v>
      </c>
      <c r="P13" s="88">
        <v>266.01</v>
      </c>
      <c r="Q13" s="88">
        <v>1238.12</v>
      </c>
      <c r="R13" s="88">
        <v>5258.49</v>
      </c>
      <c r="S13" s="88">
        <v>1010.62</v>
      </c>
      <c r="T13" s="88">
        <v>17.06</v>
      </c>
      <c r="U13" s="88">
        <v>480.91</v>
      </c>
      <c r="V13" s="88">
        <v>594.28</v>
      </c>
      <c r="W13" s="88">
        <v>8332.48</v>
      </c>
      <c r="X13" s="88">
        <v>4136.61</v>
      </c>
      <c r="Y13" s="88">
        <v>250.83</v>
      </c>
      <c r="Z13" s="88">
        <v>32.1</v>
      </c>
      <c r="AA13" s="56">
        <f t="shared" si="0"/>
        <v>55170.170000000006</v>
      </c>
      <c r="AB13" s="39">
        <v>34.7817</v>
      </c>
      <c r="AC13" s="48">
        <f t="shared" si="1"/>
        <v>34.7817</v>
      </c>
      <c r="AD13" s="21"/>
      <c r="AE13"/>
    </row>
    <row r="14" spans="2:31" ht="15.75">
      <c r="B14" s="16">
        <v>4</v>
      </c>
      <c r="C14" s="88">
        <v>11602.67</v>
      </c>
      <c r="D14" s="88">
        <v>1453.73</v>
      </c>
      <c r="E14" s="88">
        <v>4788.74</v>
      </c>
      <c r="F14" s="88">
        <v>1025.46</v>
      </c>
      <c r="G14" s="88">
        <v>849.87</v>
      </c>
      <c r="H14" s="88">
        <v>1175.12</v>
      </c>
      <c r="I14" s="88">
        <v>5750.9</v>
      </c>
      <c r="J14" s="88">
        <v>1135.16</v>
      </c>
      <c r="K14" s="88">
        <v>1700.94</v>
      </c>
      <c r="L14" s="88">
        <v>324.31</v>
      </c>
      <c r="M14" s="88">
        <v>365.22</v>
      </c>
      <c r="N14" s="88">
        <v>751.47</v>
      </c>
      <c r="O14" s="88">
        <v>1404.99</v>
      </c>
      <c r="P14" s="88">
        <v>252.57</v>
      </c>
      <c r="Q14" s="88">
        <v>1429.84</v>
      </c>
      <c r="R14" s="88">
        <v>4790.84</v>
      </c>
      <c r="S14" s="88">
        <v>994.33</v>
      </c>
      <c r="T14" s="88">
        <v>20.02</v>
      </c>
      <c r="U14" s="88">
        <v>504.16</v>
      </c>
      <c r="V14" s="88">
        <v>631.98</v>
      </c>
      <c r="W14" s="88">
        <v>9168.55</v>
      </c>
      <c r="X14" s="88">
        <v>4280.98</v>
      </c>
      <c r="Y14" s="88">
        <v>372.55</v>
      </c>
      <c r="Z14" s="88">
        <v>22.55</v>
      </c>
      <c r="AA14" s="56">
        <f t="shared" si="0"/>
        <v>54796.95000000001</v>
      </c>
      <c r="AB14" s="39">
        <v>34.7894</v>
      </c>
      <c r="AC14" s="48">
        <f t="shared" si="1"/>
        <v>34.7894</v>
      </c>
      <c r="AD14" s="21"/>
      <c r="AE14"/>
    </row>
    <row r="15" spans="2:31" ht="15.75">
      <c r="B15" s="16">
        <v>5</v>
      </c>
      <c r="C15" s="88">
        <v>12902.08</v>
      </c>
      <c r="D15" s="88">
        <v>1399.49</v>
      </c>
      <c r="E15" s="88">
        <v>6517.33</v>
      </c>
      <c r="F15" s="88">
        <v>1115.98</v>
      </c>
      <c r="G15" s="88">
        <v>1938.73</v>
      </c>
      <c r="H15" s="88">
        <v>1171.48</v>
      </c>
      <c r="I15" s="88">
        <v>6137.97</v>
      </c>
      <c r="J15" s="88">
        <v>1156.79</v>
      </c>
      <c r="K15" s="88">
        <v>1935.06</v>
      </c>
      <c r="L15" s="88">
        <v>334.72</v>
      </c>
      <c r="M15" s="88">
        <v>367.2</v>
      </c>
      <c r="N15" s="88">
        <v>768.83</v>
      </c>
      <c r="O15" s="88">
        <v>1335.1</v>
      </c>
      <c r="P15" s="88">
        <v>286.57</v>
      </c>
      <c r="Q15" s="88">
        <v>1259.74</v>
      </c>
      <c r="R15" s="88">
        <v>5035.48</v>
      </c>
      <c r="S15" s="88">
        <v>1006.01</v>
      </c>
      <c r="T15" s="88">
        <v>16.81</v>
      </c>
      <c r="U15" s="88">
        <v>512.64</v>
      </c>
      <c r="V15" s="88">
        <v>618.63</v>
      </c>
      <c r="W15" s="88">
        <v>8192.68</v>
      </c>
      <c r="X15" s="88">
        <v>4686.07</v>
      </c>
      <c r="Y15" s="88">
        <v>314.93</v>
      </c>
      <c r="Z15" s="88">
        <v>29.39</v>
      </c>
      <c r="AA15" s="56">
        <f t="shared" si="0"/>
        <v>59039.71</v>
      </c>
      <c r="AB15" s="39">
        <v>34.7875</v>
      </c>
      <c r="AC15" s="48">
        <f t="shared" si="1"/>
        <v>34.7875</v>
      </c>
      <c r="AD15" s="21"/>
      <c r="AE15"/>
    </row>
    <row r="16" spans="2:31" ht="15.75">
      <c r="B16" s="16">
        <v>6</v>
      </c>
      <c r="C16" s="88">
        <v>13073</v>
      </c>
      <c r="D16" s="88">
        <v>1403.96</v>
      </c>
      <c r="E16" s="88">
        <v>6162.04</v>
      </c>
      <c r="F16" s="88">
        <v>1165.07</v>
      </c>
      <c r="G16" s="88">
        <v>0</v>
      </c>
      <c r="H16" s="88">
        <v>1112.85</v>
      </c>
      <c r="I16" s="88">
        <v>5869.97</v>
      </c>
      <c r="J16" s="88">
        <v>1295.48</v>
      </c>
      <c r="K16" s="88">
        <v>1960.98</v>
      </c>
      <c r="L16" s="88">
        <v>359.72</v>
      </c>
      <c r="M16" s="88">
        <v>380.43</v>
      </c>
      <c r="N16" s="88">
        <v>763.49</v>
      </c>
      <c r="O16" s="88">
        <v>1334.57</v>
      </c>
      <c r="P16" s="88">
        <v>289.7</v>
      </c>
      <c r="Q16" s="88">
        <v>1291.04</v>
      </c>
      <c r="R16" s="88">
        <v>5319.58</v>
      </c>
      <c r="S16" s="88">
        <v>1002.2</v>
      </c>
      <c r="T16" s="88">
        <v>18.77</v>
      </c>
      <c r="U16" s="88">
        <v>530.01</v>
      </c>
      <c r="V16" s="88">
        <v>616.29</v>
      </c>
      <c r="W16" s="88">
        <v>9231.1</v>
      </c>
      <c r="X16" s="88">
        <v>5476.62</v>
      </c>
      <c r="Y16" s="88">
        <v>298.06</v>
      </c>
      <c r="Z16" s="88">
        <v>35.12</v>
      </c>
      <c r="AA16" s="56">
        <f t="shared" si="0"/>
        <v>58990.049999999996</v>
      </c>
      <c r="AB16" s="39">
        <v>34.772</v>
      </c>
      <c r="AC16" s="48">
        <f t="shared" si="1"/>
        <v>34.772</v>
      </c>
      <c r="AD16" s="21"/>
      <c r="AE16"/>
    </row>
    <row r="17" spans="2:31" ht="15.75">
      <c r="B17" s="16">
        <v>7</v>
      </c>
      <c r="C17" s="88">
        <v>12444.79</v>
      </c>
      <c r="D17" s="88">
        <v>1494.43</v>
      </c>
      <c r="E17" s="88">
        <v>6568.43</v>
      </c>
      <c r="F17" s="88">
        <v>1491.21</v>
      </c>
      <c r="G17" s="88">
        <v>735.94</v>
      </c>
      <c r="H17" s="88">
        <v>1137.82</v>
      </c>
      <c r="I17" s="88">
        <v>6130.95</v>
      </c>
      <c r="J17" s="88">
        <v>1163.22</v>
      </c>
      <c r="K17" s="88">
        <v>1757.92</v>
      </c>
      <c r="L17" s="88">
        <v>320.99</v>
      </c>
      <c r="M17" s="88">
        <v>350.33</v>
      </c>
      <c r="N17" s="88">
        <v>756.85</v>
      </c>
      <c r="O17" s="88">
        <v>1881.84</v>
      </c>
      <c r="P17" s="88">
        <v>327.8</v>
      </c>
      <c r="Q17" s="88">
        <v>1310.35</v>
      </c>
      <c r="R17" s="88">
        <v>5632.94</v>
      </c>
      <c r="S17" s="88">
        <v>1030.37</v>
      </c>
      <c r="T17" s="88">
        <v>9.23</v>
      </c>
      <c r="U17" s="88">
        <v>513.15</v>
      </c>
      <c r="V17" s="88">
        <v>619.38</v>
      </c>
      <c r="W17" s="88">
        <v>8689.42</v>
      </c>
      <c r="X17" s="88">
        <v>4427.69</v>
      </c>
      <c r="Y17" s="88">
        <v>269.15</v>
      </c>
      <c r="Z17" s="88">
        <v>21.69</v>
      </c>
      <c r="AA17" s="56">
        <f t="shared" si="0"/>
        <v>59085.89000000001</v>
      </c>
      <c r="AB17" s="39">
        <v>34.6789</v>
      </c>
      <c r="AC17" s="48">
        <f t="shared" si="1"/>
        <v>34.6789</v>
      </c>
      <c r="AD17" s="21"/>
      <c r="AE17"/>
    </row>
    <row r="18" spans="2:31" ht="15.75">
      <c r="B18" s="16">
        <v>8</v>
      </c>
      <c r="C18" s="88">
        <v>13283.42</v>
      </c>
      <c r="D18" s="88">
        <v>1484.03</v>
      </c>
      <c r="E18" s="88">
        <v>9254</v>
      </c>
      <c r="F18" s="88">
        <v>772.96</v>
      </c>
      <c r="G18" s="88">
        <v>883.05</v>
      </c>
      <c r="H18" s="88">
        <v>1159.69</v>
      </c>
      <c r="I18" s="88">
        <v>5944.14</v>
      </c>
      <c r="J18" s="88">
        <v>1405.46</v>
      </c>
      <c r="K18" s="88">
        <v>1927.51</v>
      </c>
      <c r="L18" s="88">
        <v>355.27</v>
      </c>
      <c r="M18" s="88">
        <v>392.52</v>
      </c>
      <c r="N18" s="88">
        <v>794.72</v>
      </c>
      <c r="O18" s="88">
        <v>1485.81</v>
      </c>
      <c r="P18" s="88">
        <v>304.9</v>
      </c>
      <c r="Q18" s="88">
        <v>1627.12</v>
      </c>
      <c r="R18" s="88">
        <v>5569.68</v>
      </c>
      <c r="S18" s="88">
        <v>1063.02</v>
      </c>
      <c r="T18" s="88">
        <v>17.63</v>
      </c>
      <c r="U18" s="88">
        <v>578.27</v>
      </c>
      <c r="V18" s="88">
        <v>658.46</v>
      </c>
      <c r="W18" s="88">
        <v>9220.94</v>
      </c>
      <c r="X18" s="88">
        <v>4419.52</v>
      </c>
      <c r="Y18" s="88">
        <v>347.13</v>
      </c>
      <c r="Z18" s="88">
        <v>41.65</v>
      </c>
      <c r="AA18" s="56">
        <f t="shared" si="0"/>
        <v>62990.899999999994</v>
      </c>
      <c r="AB18" s="39">
        <v>34.5703</v>
      </c>
      <c r="AC18" s="48">
        <f t="shared" si="1"/>
        <v>34.5703</v>
      </c>
      <c r="AD18" s="21"/>
      <c r="AE18"/>
    </row>
    <row r="19" spans="2:31" ht="15" customHeight="1">
      <c r="B19" s="16">
        <v>9</v>
      </c>
      <c r="C19" s="88">
        <v>12124.46</v>
      </c>
      <c r="D19" s="88">
        <v>1568.6</v>
      </c>
      <c r="E19" s="88">
        <v>5845.01</v>
      </c>
      <c r="F19" s="88">
        <v>1226.31</v>
      </c>
      <c r="G19" s="88">
        <v>912.41</v>
      </c>
      <c r="H19" s="88">
        <v>1338.9</v>
      </c>
      <c r="I19" s="88">
        <v>6314.06</v>
      </c>
      <c r="J19" s="88">
        <v>1445.28</v>
      </c>
      <c r="K19" s="88">
        <v>2260.82</v>
      </c>
      <c r="L19" s="88">
        <v>406.53</v>
      </c>
      <c r="M19" s="88">
        <v>399.43</v>
      </c>
      <c r="N19" s="88">
        <v>804.33</v>
      </c>
      <c r="O19" s="88">
        <v>1611.97</v>
      </c>
      <c r="P19" s="88">
        <v>307.51</v>
      </c>
      <c r="Q19" s="88">
        <v>1469.24</v>
      </c>
      <c r="R19" s="88">
        <v>5702.35</v>
      </c>
      <c r="S19" s="88">
        <v>1223</v>
      </c>
      <c r="T19" s="88">
        <v>22.74</v>
      </c>
      <c r="U19" s="88">
        <v>596.4</v>
      </c>
      <c r="V19" s="88">
        <v>674.2</v>
      </c>
      <c r="W19" s="88">
        <v>9602.6</v>
      </c>
      <c r="X19" s="88">
        <v>4692.5</v>
      </c>
      <c r="Y19" s="88">
        <v>327.01</v>
      </c>
      <c r="Z19" s="88">
        <v>36.1</v>
      </c>
      <c r="AA19" s="56">
        <f t="shared" si="0"/>
        <v>60911.76</v>
      </c>
      <c r="AB19" s="39">
        <v>34.5703</v>
      </c>
      <c r="AC19" s="48">
        <f t="shared" si="1"/>
        <v>34.5703</v>
      </c>
      <c r="AD19" s="21"/>
      <c r="AE19"/>
    </row>
    <row r="20" spans="2:31" ht="15.75">
      <c r="B20" s="16">
        <v>10</v>
      </c>
      <c r="C20" s="88">
        <v>10890.79</v>
      </c>
      <c r="D20" s="88">
        <v>1663.25</v>
      </c>
      <c r="E20" s="88">
        <v>5256.14</v>
      </c>
      <c r="F20" s="88">
        <v>1186.58</v>
      </c>
      <c r="G20" s="88">
        <v>907.85</v>
      </c>
      <c r="H20" s="88">
        <v>1298.62</v>
      </c>
      <c r="I20" s="88">
        <v>6188.26</v>
      </c>
      <c r="J20" s="88">
        <v>1399.92</v>
      </c>
      <c r="K20" s="88">
        <v>1916.58</v>
      </c>
      <c r="L20" s="88">
        <v>363.88</v>
      </c>
      <c r="M20" s="88">
        <v>365.34</v>
      </c>
      <c r="N20" s="88">
        <v>777.11</v>
      </c>
      <c r="O20" s="88">
        <v>1658.6</v>
      </c>
      <c r="P20" s="88">
        <v>331.64</v>
      </c>
      <c r="Q20" s="88">
        <v>1423.18</v>
      </c>
      <c r="R20" s="88">
        <v>5525.91</v>
      </c>
      <c r="S20" s="88">
        <v>1154.09</v>
      </c>
      <c r="T20" s="88">
        <v>25.29</v>
      </c>
      <c r="U20" s="88">
        <v>559.04</v>
      </c>
      <c r="V20" s="88">
        <v>649</v>
      </c>
      <c r="W20" s="88">
        <v>11304.02</v>
      </c>
      <c r="X20" s="88">
        <v>4566</v>
      </c>
      <c r="Y20" s="88">
        <v>316.26</v>
      </c>
      <c r="Z20" s="88">
        <v>36.92</v>
      </c>
      <c r="AA20" s="56">
        <f t="shared" si="0"/>
        <v>59764.27</v>
      </c>
      <c r="AB20" s="39">
        <v>34.5703</v>
      </c>
      <c r="AC20" s="48">
        <f t="shared" si="1"/>
        <v>34.5703</v>
      </c>
      <c r="AD20" s="21"/>
      <c r="AE20"/>
    </row>
    <row r="21" spans="2:31" ht="15.75">
      <c r="B21" s="16">
        <v>11</v>
      </c>
      <c r="C21" s="88">
        <v>12387.26</v>
      </c>
      <c r="D21" s="88">
        <v>1459.47</v>
      </c>
      <c r="E21" s="88">
        <v>17655.48</v>
      </c>
      <c r="F21" s="88">
        <v>1195.54</v>
      </c>
      <c r="G21" s="88">
        <v>844.58</v>
      </c>
      <c r="H21" s="88">
        <v>1214.57</v>
      </c>
      <c r="I21" s="88">
        <v>6026.54</v>
      </c>
      <c r="J21" s="88">
        <v>1272.44</v>
      </c>
      <c r="K21" s="88">
        <v>1985.62</v>
      </c>
      <c r="L21" s="88">
        <v>350.86</v>
      </c>
      <c r="M21" s="88">
        <v>364.78</v>
      </c>
      <c r="N21" s="88">
        <v>759.25</v>
      </c>
      <c r="O21" s="88">
        <v>1666.3</v>
      </c>
      <c r="P21" s="88">
        <v>290.77</v>
      </c>
      <c r="Q21" s="88">
        <v>2290.35</v>
      </c>
      <c r="R21" s="88">
        <v>5605.31</v>
      </c>
      <c r="S21" s="88">
        <v>1121.78</v>
      </c>
      <c r="T21" s="88">
        <v>21.26</v>
      </c>
      <c r="U21" s="88">
        <v>528.36</v>
      </c>
      <c r="V21" s="88">
        <v>680.65</v>
      </c>
      <c r="W21" s="88">
        <v>9679.29</v>
      </c>
      <c r="X21" s="88">
        <v>4545.36</v>
      </c>
      <c r="Y21" s="88">
        <v>281.31</v>
      </c>
      <c r="Z21" s="88">
        <v>29.04</v>
      </c>
      <c r="AA21" s="56">
        <f t="shared" si="0"/>
        <v>72256.17</v>
      </c>
      <c r="AB21" s="39">
        <v>34.5838</v>
      </c>
      <c r="AC21" s="48">
        <f t="shared" si="1"/>
        <v>34.5838</v>
      </c>
      <c r="AD21" s="21"/>
      <c r="AE21"/>
    </row>
    <row r="22" spans="2:31" ht="15.75">
      <c r="B22" s="16">
        <v>12</v>
      </c>
      <c r="C22" s="88">
        <v>12515.2</v>
      </c>
      <c r="D22" s="88">
        <v>1390.59</v>
      </c>
      <c r="E22" s="88">
        <v>46546.66</v>
      </c>
      <c r="F22" s="88">
        <v>1084.96</v>
      </c>
      <c r="G22" s="88">
        <v>801.74</v>
      </c>
      <c r="H22" s="88">
        <v>1128.12</v>
      </c>
      <c r="I22" s="88">
        <v>5671.98</v>
      </c>
      <c r="J22" s="88">
        <v>1094.29</v>
      </c>
      <c r="K22" s="88">
        <v>1725.46</v>
      </c>
      <c r="L22" s="88">
        <v>342.17</v>
      </c>
      <c r="M22" s="88">
        <v>335.25</v>
      </c>
      <c r="N22" s="88">
        <v>676.26</v>
      </c>
      <c r="O22" s="88">
        <v>1301.86</v>
      </c>
      <c r="P22" s="88">
        <v>256.48</v>
      </c>
      <c r="Q22" s="88">
        <v>162.05</v>
      </c>
      <c r="R22" s="88">
        <v>5455.26</v>
      </c>
      <c r="S22" s="88">
        <v>991.41</v>
      </c>
      <c r="T22" s="88">
        <v>12.9</v>
      </c>
      <c r="U22" s="88">
        <v>481.19</v>
      </c>
      <c r="V22" s="88">
        <v>557.85</v>
      </c>
      <c r="W22" s="88">
        <v>11005.67</v>
      </c>
      <c r="X22" s="88">
        <v>4189.55</v>
      </c>
      <c r="Y22" s="88">
        <v>329.26</v>
      </c>
      <c r="Z22" s="88">
        <v>22.9</v>
      </c>
      <c r="AA22" s="56">
        <f t="shared" si="0"/>
        <v>98079.05999999998</v>
      </c>
      <c r="AB22" s="39">
        <v>34.5106</v>
      </c>
      <c r="AC22" s="48">
        <f t="shared" si="1"/>
        <v>34.5106</v>
      </c>
      <c r="AD22" s="21"/>
      <c r="AE22"/>
    </row>
    <row r="23" spans="2:31" ht="15.75">
      <c r="B23" s="16">
        <v>13</v>
      </c>
      <c r="C23" s="88">
        <v>12148.85</v>
      </c>
      <c r="D23" s="88">
        <v>1369.71</v>
      </c>
      <c r="E23" s="88">
        <v>7144.5</v>
      </c>
      <c r="F23" s="88">
        <v>1061.97</v>
      </c>
      <c r="G23" s="88">
        <v>775.76</v>
      </c>
      <c r="H23" s="88">
        <v>1062.78</v>
      </c>
      <c r="I23" s="88">
        <v>5622.53</v>
      </c>
      <c r="J23" s="88">
        <v>1077.45</v>
      </c>
      <c r="K23" s="88">
        <v>1765.5</v>
      </c>
      <c r="L23" s="88">
        <v>357.58</v>
      </c>
      <c r="M23" s="88">
        <v>319.47</v>
      </c>
      <c r="N23" s="88">
        <v>717.63</v>
      </c>
      <c r="O23" s="88">
        <v>1351.4</v>
      </c>
      <c r="P23" s="88">
        <v>273.49</v>
      </c>
      <c r="Q23" s="88">
        <v>1477.47</v>
      </c>
      <c r="R23" s="88">
        <v>5214.24</v>
      </c>
      <c r="S23" s="88">
        <v>1003.5</v>
      </c>
      <c r="T23" s="88">
        <v>13.97</v>
      </c>
      <c r="U23" s="88">
        <v>494.73</v>
      </c>
      <c r="V23" s="88">
        <v>606.9</v>
      </c>
      <c r="W23" s="88">
        <v>9410.69</v>
      </c>
      <c r="X23" s="88">
        <v>4577.62</v>
      </c>
      <c r="Y23" s="88">
        <v>259.88</v>
      </c>
      <c r="Z23" s="88">
        <v>27.97</v>
      </c>
      <c r="AA23" s="56">
        <f t="shared" si="0"/>
        <v>58135.59000000001</v>
      </c>
      <c r="AB23" s="39">
        <v>34.4917</v>
      </c>
      <c r="AC23" s="48">
        <f t="shared" si="1"/>
        <v>34.4917</v>
      </c>
      <c r="AD23" s="21"/>
      <c r="AE23"/>
    </row>
    <row r="24" spans="2:31" ht="15.75">
      <c r="B24" s="16">
        <v>14</v>
      </c>
      <c r="C24" s="88">
        <v>12135.7</v>
      </c>
      <c r="D24" s="88">
        <v>1364.88</v>
      </c>
      <c r="E24" s="88">
        <v>8210.41</v>
      </c>
      <c r="F24" s="88">
        <v>1019.81</v>
      </c>
      <c r="G24" s="88">
        <v>754.24</v>
      </c>
      <c r="H24" s="88">
        <v>998.58</v>
      </c>
      <c r="I24" s="88">
        <v>5609.78</v>
      </c>
      <c r="J24" s="88">
        <v>1186.26</v>
      </c>
      <c r="K24" s="88">
        <v>1668.53</v>
      </c>
      <c r="L24" s="88">
        <v>341.45</v>
      </c>
      <c r="M24" s="88">
        <v>333.18</v>
      </c>
      <c r="N24" s="88">
        <v>707.05</v>
      </c>
      <c r="O24" s="88">
        <v>1265.27</v>
      </c>
      <c r="P24" s="88">
        <v>258.89</v>
      </c>
      <c r="Q24" s="88">
        <v>1185.43</v>
      </c>
      <c r="R24" s="88">
        <v>5349.26</v>
      </c>
      <c r="S24" s="88">
        <v>950.74</v>
      </c>
      <c r="T24" s="88">
        <v>19.02</v>
      </c>
      <c r="U24" s="88">
        <v>478.66</v>
      </c>
      <c r="V24" s="88">
        <v>560.7</v>
      </c>
      <c r="W24" s="88">
        <v>10726.2</v>
      </c>
      <c r="X24" s="88">
        <v>4221.6</v>
      </c>
      <c r="Y24" s="88">
        <v>281.85</v>
      </c>
      <c r="Z24" s="88">
        <v>20.31</v>
      </c>
      <c r="AA24" s="56">
        <f t="shared" si="0"/>
        <v>59647.79999999999</v>
      </c>
      <c r="AB24" s="39">
        <v>34.5689</v>
      </c>
      <c r="AC24" s="48">
        <f t="shared" si="1"/>
        <v>34.5689</v>
      </c>
      <c r="AD24" s="21"/>
      <c r="AE24"/>
    </row>
    <row r="25" spans="2:31" ht="15.75">
      <c r="B25" s="16">
        <v>15</v>
      </c>
      <c r="C25" s="88">
        <v>12816.67</v>
      </c>
      <c r="D25" s="88">
        <v>1337.54</v>
      </c>
      <c r="E25" s="88">
        <v>9372</v>
      </c>
      <c r="F25" s="88">
        <v>996.62</v>
      </c>
      <c r="G25" s="88">
        <v>761.19</v>
      </c>
      <c r="H25" s="88">
        <v>977.94</v>
      </c>
      <c r="I25" s="88">
        <v>5188.65</v>
      </c>
      <c r="J25" s="88">
        <v>1117.17</v>
      </c>
      <c r="K25" s="88">
        <v>1477.69</v>
      </c>
      <c r="L25" s="88">
        <v>333.5</v>
      </c>
      <c r="M25" s="88">
        <v>339.77</v>
      </c>
      <c r="N25" s="88">
        <v>633.05</v>
      </c>
      <c r="O25" s="88">
        <v>1249.34</v>
      </c>
      <c r="P25" s="88">
        <v>258.51</v>
      </c>
      <c r="Q25" s="88">
        <v>1188.33</v>
      </c>
      <c r="R25" s="88">
        <v>4989.13</v>
      </c>
      <c r="S25" s="88">
        <v>925.71</v>
      </c>
      <c r="T25" s="88">
        <v>14.44</v>
      </c>
      <c r="U25" s="88">
        <v>450.58</v>
      </c>
      <c r="V25" s="88">
        <v>542.62</v>
      </c>
      <c r="W25" s="88">
        <v>9343.63</v>
      </c>
      <c r="X25" s="88">
        <v>4534.06</v>
      </c>
      <c r="Y25" s="88">
        <v>266.42</v>
      </c>
      <c r="Z25" s="88">
        <v>15.1</v>
      </c>
      <c r="AA25" s="56">
        <f t="shared" si="0"/>
        <v>59129.65999999999</v>
      </c>
      <c r="AB25" s="39">
        <v>34.5549</v>
      </c>
      <c r="AC25" s="48">
        <f t="shared" si="1"/>
        <v>34.5549</v>
      </c>
      <c r="AD25" s="21"/>
      <c r="AE25"/>
    </row>
    <row r="26" spans="2:31" ht="15.75">
      <c r="B26" s="17">
        <v>16</v>
      </c>
      <c r="C26" s="88">
        <v>10764.82</v>
      </c>
      <c r="D26" s="88">
        <v>1297.7</v>
      </c>
      <c r="E26" s="88">
        <v>7846.86</v>
      </c>
      <c r="F26" s="88">
        <v>1006.42</v>
      </c>
      <c r="G26" s="88">
        <v>747.22</v>
      </c>
      <c r="H26" s="88">
        <v>1062.34</v>
      </c>
      <c r="I26" s="88">
        <v>5464.07</v>
      </c>
      <c r="J26" s="88">
        <v>1092.69</v>
      </c>
      <c r="K26" s="88">
        <v>1727.73</v>
      </c>
      <c r="L26" s="88">
        <v>377.36</v>
      </c>
      <c r="M26" s="88">
        <v>337.11</v>
      </c>
      <c r="N26" s="88">
        <v>663.51</v>
      </c>
      <c r="O26" s="88">
        <v>1240.27</v>
      </c>
      <c r="P26" s="88">
        <v>246.36</v>
      </c>
      <c r="Q26" s="88">
        <v>1218.17</v>
      </c>
      <c r="R26" s="88">
        <v>5545.68</v>
      </c>
      <c r="S26" s="88">
        <v>978.17</v>
      </c>
      <c r="T26" s="88">
        <v>13.72</v>
      </c>
      <c r="U26" s="88">
        <v>477.28</v>
      </c>
      <c r="V26" s="88">
        <v>529.96</v>
      </c>
      <c r="W26" s="88">
        <v>10190.03</v>
      </c>
      <c r="X26" s="88">
        <v>4559.95</v>
      </c>
      <c r="Y26" s="88">
        <v>301.58</v>
      </c>
      <c r="Z26" s="88">
        <v>21.74</v>
      </c>
      <c r="AA26" s="56">
        <f t="shared" si="0"/>
        <v>57710.73999999999</v>
      </c>
      <c r="AB26" s="39">
        <v>34.5549</v>
      </c>
      <c r="AC26" s="48">
        <f t="shared" si="1"/>
        <v>34.5549</v>
      </c>
      <c r="AD26" s="21"/>
      <c r="AE26"/>
    </row>
    <row r="27" spans="2:31" ht="15.75">
      <c r="B27" s="17">
        <v>17</v>
      </c>
      <c r="C27" s="88">
        <v>9645.46</v>
      </c>
      <c r="D27" s="88">
        <v>1279.59</v>
      </c>
      <c r="E27" s="88">
        <v>6793.39</v>
      </c>
      <c r="F27" s="88">
        <v>940.36</v>
      </c>
      <c r="G27" s="88">
        <v>704.88</v>
      </c>
      <c r="H27" s="88">
        <v>994.73</v>
      </c>
      <c r="I27" s="88">
        <v>5178.07</v>
      </c>
      <c r="J27" s="88">
        <v>1032.83</v>
      </c>
      <c r="K27" s="88">
        <v>1443.07</v>
      </c>
      <c r="L27" s="88">
        <v>336.82</v>
      </c>
      <c r="M27" s="88">
        <v>291.5</v>
      </c>
      <c r="N27" s="88">
        <v>612.6</v>
      </c>
      <c r="O27" s="88">
        <v>1162.32</v>
      </c>
      <c r="P27" s="88">
        <v>236.2</v>
      </c>
      <c r="Q27" s="88">
        <v>1147.26</v>
      </c>
      <c r="R27" s="88">
        <v>5260.05</v>
      </c>
      <c r="S27" s="88">
        <v>880.89</v>
      </c>
      <c r="T27" s="88">
        <v>6.89</v>
      </c>
      <c r="U27" s="88">
        <v>437.04</v>
      </c>
      <c r="V27" s="88">
        <v>486.91</v>
      </c>
      <c r="W27" s="88">
        <v>10377.13</v>
      </c>
      <c r="X27" s="88">
        <v>4190.62</v>
      </c>
      <c r="Y27" s="88">
        <v>313.96</v>
      </c>
      <c r="Z27" s="88">
        <v>16.51</v>
      </c>
      <c r="AA27" s="56">
        <f t="shared" si="0"/>
        <v>53769.08</v>
      </c>
      <c r="AB27" s="39">
        <v>34.5549</v>
      </c>
      <c r="AC27" s="48">
        <f t="shared" si="1"/>
        <v>34.5549</v>
      </c>
      <c r="AD27" s="21"/>
      <c r="AE27"/>
    </row>
    <row r="28" spans="2:31" ht="15.75">
      <c r="B28" s="17">
        <v>18</v>
      </c>
      <c r="C28" s="88">
        <v>11179.8</v>
      </c>
      <c r="D28" s="88">
        <v>1309.11</v>
      </c>
      <c r="E28" s="88">
        <v>9751.51</v>
      </c>
      <c r="F28" s="88">
        <v>951.51</v>
      </c>
      <c r="G28" s="88">
        <v>731.68</v>
      </c>
      <c r="H28" s="88">
        <v>1033.88</v>
      </c>
      <c r="I28" s="88">
        <v>4954.81</v>
      </c>
      <c r="J28" s="88">
        <v>1013.36</v>
      </c>
      <c r="K28" s="88">
        <v>1590.98</v>
      </c>
      <c r="L28" s="88">
        <v>308.94</v>
      </c>
      <c r="M28" s="88">
        <v>340.33</v>
      </c>
      <c r="N28" s="88">
        <v>642.28</v>
      </c>
      <c r="O28" s="88">
        <v>1251.51</v>
      </c>
      <c r="P28" s="88">
        <v>255</v>
      </c>
      <c r="Q28" s="88">
        <v>1177.52</v>
      </c>
      <c r="R28" s="88">
        <v>4879.99</v>
      </c>
      <c r="S28" s="88">
        <v>895.69</v>
      </c>
      <c r="T28" s="88">
        <v>16.72</v>
      </c>
      <c r="U28" s="88">
        <v>465.61</v>
      </c>
      <c r="V28" s="88">
        <v>528.56</v>
      </c>
      <c r="W28" s="88">
        <v>10828.57</v>
      </c>
      <c r="X28" s="88">
        <v>4003.09</v>
      </c>
      <c r="Y28" s="88">
        <v>268.36</v>
      </c>
      <c r="Z28" s="88">
        <v>15.64</v>
      </c>
      <c r="AA28" s="56">
        <f t="shared" si="0"/>
        <v>58394.45</v>
      </c>
      <c r="AB28" s="39">
        <v>34.6231</v>
      </c>
      <c r="AC28" s="48">
        <f t="shared" si="1"/>
        <v>34.6231</v>
      </c>
      <c r="AD28" s="21"/>
      <c r="AE28"/>
    </row>
    <row r="29" spans="2:31" ht="15.75">
      <c r="B29" s="17">
        <v>19</v>
      </c>
      <c r="C29" s="88">
        <v>12815.47</v>
      </c>
      <c r="D29" s="88">
        <v>1383.49</v>
      </c>
      <c r="E29" s="88">
        <v>5439.67</v>
      </c>
      <c r="F29" s="88">
        <v>1057.78</v>
      </c>
      <c r="G29" s="88">
        <v>777.85</v>
      </c>
      <c r="H29" s="88">
        <v>1131.98</v>
      </c>
      <c r="I29" s="88">
        <v>5601.17</v>
      </c>
      <c r="J29" s="88">
        <v>1086.01</v>
      </c>
      <c r="K29" s="88">
        <v>1722.07</v>
      </c>
      <c r="L29" s="88">
        <v>328.02</v>
      </c>
      <c r="M29" s="88">
        <v>349.75</v>
      </c>
      <c r="N29" s="88">
        <v>746.28</v>
      </c>
      <c r="O29" s="88">
        <v>1369.54</v>
      </c>
      <c r="P29" s="88">
        <v>255</v>
      </c>
      <c r="Q29" s="88">
        <v>1436.7</v>
      </c>
      <c r="R29" s="88">
        <v>5777.5</v>
      </c>
      <c r="S29" s="88">
        <v>987.14</v>
      </c>
      <c r="T29" s="88">
        <v>12.01</v>
      </c>
      <c r="U29" s="88">
        <v>508.01</v>
      </c>
      <c r="V29" s="88">
        <v>600.26</v>
      </c>
      <c r="W29" s="88">
        <v>10157.29</v>
      </c>
      <c r="X29" s="88">
        <v>4745.52</v>
      </c>
      <c r="Y29" s="88">
        <v>274.48</v>
      </c>
      <c r="Z29" s="88">
        <v>23.02</v>
      </c>
      <c r="AA29" s="56">
        <f t="shared" si="0"/>
        <v>58586.009999999995</v>
      </c>
      <c r="AB29" s="39">
        <v>34.6531</v>
      </c>
      <c r="AC29" s="48">
        <f t="shared" si="1"/>
        <v>34.6531</v>
      </c>
      <c r="AD29" s="21"/>
      <c r="AE29"/>
    </row>
    <row r="30" spans="2:31" ht="15.75">
      <c r="B30" s="17">
        <v>20</v>
      </c>
      <c r="C30" s="88">
        <v>12410.02</v>
      </c>
      <c r="D30" s="88">
        <v>1360.87</v>
      </c>
      <c r="E30" s="88">
        <v>5952.27</v>
      </c>
      <c r="F30" s="88">
        <v>1075.54</v>
      </c>
      <c r="G30" s="88">
        <v>771.75</v>
      </c>
      <c r="H30" s="88">
        <v>1110.44</v>
      </c>
      <c r="I30" s="88">
        <v>5476.06</v>
      </c>
      <c r="J30" s="88">
        <v>1261.11</v>
      </c>
      <c r="K30" s="88">
        <v>1735.03</v>
      </c>
      <c r="L30" s="88">
        <v>344.36</v>
      </c>
      <c r="M30" s="88">
        <v>344.21</v>
      </c>
      <c r="N30" s="88">
        <v>718.49</v>
      </c>
      <c r="O30" s="88">
        <v>1440.52</v>
      </c>
      <c r="P30" s="88">
        <v>255</v>
      </c>
      <c r="Q30" s="88">
        <v>1426.11</v>
      </c>
      <c r="R30" s="88">
        <v>5489.68</v>
      </c>
      <c r="S30" s="88">
        <v>1015.4</v>
      </c>
      <c r="T30" s="88">
        <v>18.88</v>
      </c>
      <c r="U30" s="88">
        <v>527.07</v>
      </c>
      <c r="V30" s="88">
        <v>499.85</v>
      </c>
      <c r="W30" s="88">
        <v>11924.31</v>
      </c>
      <c r="X30" s="88">
        <v>4494.3</v>
      </c>
      <c r="Y30" s="88">
        <v>287.16</v>
      </c>
      <c r="Z30" s="88">
        <v>15.17</v>
      </c>
      <c r="AA30" s="56">
        <f t="shared" si="0"/>
        <v>59953.6</v>
      </c>
      <c r="AB30" s="39">
        <v>34.5553</v>
      </c>
      <c r="AC30" s="48">
        <f t="shared" si="1"/>
        <v>34.5553</v>
      </c>
      <c r="AD30" s="21"/>
      <c r="AE30"/>
    </row>
    <row r="31" spans="2:31" ht="15.75">
      <c r="B31" s="17">
        <v>21</v>
      </c>
      <c r="C31" s="88">
        <v>12804.26</v>
      </c>
      <c r="D31" s="88">
        <v>1432.11</v>
      </c>
      <c r="E31" s="88">
        <v>20971.33</v>
      </c>
      <c r="F31" s="88">
        <v>1108.07</v>
      </c>
      <c r="G31" s="88">
        <v>816.77</v>
      </c>
      <c r="H31" s="88">
        <v>1063.4</v>
      </c>
      <c r="I31" s="88">
        <v>5446.27</v>
      </c>
      <c r="J31" s="88">
        <v>1289.84</v>
      </c>
      <c r="K31" s="88">
        <v>1905.49</v>
      </c>
      <c r="L31" s="88">
        <v>342.06</v>
      </c>
      <c r="M31" s="88">
        <v>378.3</v>
      </c>
      <c r="N31" s="88">
        <v>726.69</v>
      </c>
      <c r="O31" s="88">
        <v>1431.97</v>
      </c>
      <c r="P31" s="88">
        <v>255</v>
      </c>
      <c r="Q31" s="88">
        <v>1561.37</v>
      </c>
      <c r="R31" s="88">
        <v>5655.7</v>
      </c>
      <c r="S31" s="88">
        <v>1018.19</v>
      </c>
      <c r="T31" s="88">
        <v>14.09</v>
      </c>
      <c r="U31" s="88">
        <v>539.81</v>
      </c>
      <c r="V31" s="88">
        <v>558.44</v>
      </c>
      <c r="W31" s="88">
        <v>7822.47</v>
      </c>
      <c r="X31" s="88">
        <v>4597.1</v>
      </c>
      <c r="Y31" s="88">
        <v>284.41</v>
      </c>
      <c r="Z31" s="88">
        <v>37.9</v>
      </c>
      <c r="AA31" s="56">
        <f t="shared" si="0"/>
        <v>72061.04000000001</v>
      </c>
      <c r="AB31" s="39">
        <v>34.5535</v>
      </c>
      <c r="AC31" s="48">
        <f t="shared" si="1"/>
        <v>34.5535</v>
      </c>
      <c r="AD31" s="21"/>
      <c r="AE31"/>
    </row>
    <row r="32" spans="2:31" ht="15.75">
      <c r="B32" s="17">
        <v>22</v>
      </c>
      <c r="C32" s="88">
        <v>12806.69</v>
      </c>
      <c r="D32" s="88">
        <v>1427.03</v>
      </c>
      <c r="E32" s="88">
        <v>15782.65</v>
      </c>
      <c r="F32" s="88">
        <v>1044.91</v>
      </c>
      <c r="G32" s="88">
        <v>797.43</v>
      </c>
      <c r="H32" s="88">
        <v>1080.32</v>
      </c>
      <c r="I32" s="88">
        <v>5533.09</v>
      </c>
      <c r="J32" s="88">
        <v>1178.74</v>
      </c>
      <c r="K32" s="88">
        <v>1677.21</v>
      </c>
      <c r="L32" s="88">
        <v>328.32</v>
      </c>
      <c r="M32" s="88">
        <v>364.06</v>
      </c>
      <c r="N32" s="88">
        <v>710.81</v>
      </c>
      <c r="O32" s="88">
        <v>1389.07</v>
      </c>
      <c r="P32" s="88">
        <v>289.69</v>
      </c>
      <c r="Q32" s="88">
        <v>1303.42</v>
      </c>
      <c r="R32" s="88">
        <v>5944.55</v>
      </c>
      <c r="S32" s="88">
        <v>1034.22</v>
      </c>
      <c r="T32" s="88">
        <v>11.74</v>
      </c>
      <c r="U32" s="88">
        <v>519.73</v>
      </c>
      <c r="V32" s="88">
        <v>580.88</v>
      </c>
      <c r="W32" s="88">
        <v>8532.54</v>
      </c>
      <c r="X32" s="88">
        <v>4652.06</v>
      </c>
      <c r="Y32" s="88">
        <v>282.02</v>
      </c>
      <c r="Z32" s="88">
        <v>31.16</v>
      </c>
      <c r="AA32" s="56">
        <f t="shared" si="0"/>
        <v>67302.34000000001</v>
      </c>
      <c r="AB32" s="39">
        <v>34.3291</v>
      </c>
      <c r="AC32" s="48">
        <f t="shared" si="1"/>
        <v>34.3291</v>
      </c>
      <c r="AD32" s="21"/>
      <c r="AE32"/>
    </row>
    <row r="33" spans="2:31" ht="15.75">
      <c r="B33" s="17">
        <v>23</v>
      </c>
      <c r="C33" s="88">
        <v>12356.55</v>
      </c>
      <c r="D33" s="88">
        <v>1447.65</v>
      </c>
      <c r="E33" s="88">
        <v>8283.82</v>
      </c>
      <c r="F33" s="88">
        <v>1137.37</v>
      </c>
      <c r="G33" s="88">
        <v>883.29</v>
      </c>
      <c r="H33" s="88">
        <v>1177.36</v>
      </c>
      <c r="I33" s="88">
        <v>5774.5</v>
      </c>
      <c r="J33" s="88">
        <v>1354.66</v>
      </c>
      <c r="K33" s="88">
        <v>1972.7</v>
      </c>
      <c r="L33" s="88">
        <v>355.73</v>
      </c>
      <c r="M33" s="88">
        <v>388.39</v>
      </c>
      <c r="N33" s="88">
        <v>745.85</v>
      </c>
      <c r="O33" s="88">
        <v>1445.33</v>
      </c>
      <c r="P33" s="88">
        <v>314.54</v>
      </c>
      <c r="Q33" s="88">
        <v>1432.08</v>
      </c>
      <c r="R33" s="88">
        <v>5924.43</v>
      </c>
      <c r="S33" s="88">
        <v>1146.51</v>
      </c>
      <c r="T33" s="88">
        <v>21.02</v>
      </c>
      <c r="U33" s="88">
        <v>557.55</v>
      </c>
      <c r="V33" s="88">
        <v>628.12</v>
      </c>
      <c r="W33" s="88">
        <v>8943.39</v>
      </c>
      <c r="X33" s="88">
        <v>4688.67</v>
      </c>
      <c r="Y33" s="88">
        <v>309.29</v>
      </c>
      <c r="Z33" s="88">
        <v>33.51</v>
      </c>
      <c r="AA33" s="56">
        <f t="shared" si="0"/>
        <v>61322.310000000005</v>
      </c>
      <c r="AB33" s="39">
        <v>34.3291</v>
      </c>
      <c r="AC33" s="48">
        <f t="shared" si="1"/>
        <v>34.3291</v>
      </c>
      <c r="AD33" s="21"/>
      <c r="AE33"/>
    </row>
    <row r="34" spans="2:31" ht="15.75">
      <c r="B34" s="17">
        <v>24</v>
      </c>
      <c r="C34" s="88">
        <v>10978.28</v>
      </c>
      <c r="D34" s="88">
        <v>1507.69</v>
      </c>
      <c r="E34" s="88">
        <v>7860.07</v>
      </c>
      <c r="F34" s="88">
        <v>1063.81</v>
      </c>
      <c r="G34" s="88">
        <v>830.61</v>
      </c>
      <c r="H34" s="88">
        <v>1212.74</v>
      </c>
      <c r="I34" s="88">
        <v>5579.2</v>
      </c>
      <c r="J34" s="88">
        <v>1153.76</v>
      </c>
      <c r="K34" s="88">
        <v>1833.58</v>
      </c>
      <c r="L34" s="88">
        <v>344.29</v>
      </c>
      <c r="M34" s="88">
        <v>346.71</v>
      </c>
      <c r="N34" s="88">
        <v>694.39</v>
      </c>
      <c r="O34" s="88">
        <v>1369.77</v>
      </c>
      <c r="P34" s="88">
        <v>282.16</v>
      </c>
      <c r="Q34" s="88">
        <v>1343.84</v>
      </c>
      <c r="R34" s="88">
        <v>5742.18</v>
      </c>
      <c r="S34" s="88">
        <v>1000.16</v>
      </c>
      <c r="T34" s="88">
        <v>26.65</v>
      </c>
      <c r="U34" s="88">
        <v>516.2</v>
      </c>
      <c r="V34" s="88">
        <v>561.26</v>
      </c>
      <c r="W34" s="88">
        <v>9740.38</v>
      </c>
      <c r="X34" s="88">
        <v>4360.49</v>
      </c>
      <c r="Y34" s="88">
        <v>298.48</v>
      </c>
      <c r="Z34" s="88">
        <v>33.48</v>
      </c>
      <c r="AA34" s="56">
        <f t="shared" si="0"/>
        <v>58680.18000000001</v>
      </c>
      <c r="AB34" s="39">
        <v>34.3291</v>
      </c>
      <c r="AC34" s="48">
        <f t="shared" si="1"/>
        <v>34.3291</v>
      </c>
      <c r="AD34" s="21"/>
      <c r="AE34"/>
    </row>
    <row r="35" spans="2:31" ht="15.75">
      <c r="B35" s="17">
        <v>25</v>
      </c>
      <c r="C35" s="88">
        <v>12522.78</v>
      </c>
      <c r="D35" s="88">
        <v>1329.05</v>
      </c>
      <c r="E35" s="88">
        <v>7603.99</v>
      </c>
      <c r="F35" s="88">
        <v>1033.05</v>
      </c>
      <c r="G35" s="88">
        <v>782.87</v>
      </c>
      <c r="H35" s="88">
        <v>1103.5</v>
      </c>
      <c r="I35" s="88">
        <v>5249.74</v>
      </c>
      <c r="J35" s="88">
        <v>1106.16</v>
      </c>
      <c r="K35" s="88">
        <v>1651.13</v>
      </c>
      <c r="L35" s="88">
        <v>322.04</v>
      </c>
      <c r="M35" s="88">
        <v>349.2</v>
      </c>
      <c r="N35" s="88">
        <v>672.61</v>
      </c>
      <c r="O35" s="88">
        <v>1285.07</v>
      </c>
      <c r="P35" s="88">
        <v>230.07</v>
      </c>
      <c r="Q35" s="88">
        <v>1237.81</v>
      </c>
      <c r="R35" s="88">
        <v>5439.31</v>
      </c>
      <c r="S35" s="88">
        <v>944.08</v>
      </c>
      <c r="T35" s="88">
        <v>9.18</v>
      </c>
      <c r="U35" s="88">
        <v>496.95</v>
      </c>
      <c r="V35" s="88">
        <v>545.64</v>
      </c>
      <c r="W35" s="88">
        <v>9902.89</v>
      </c>
      <c r="X35" s="88">
        <v>4498.33</v>
      </c>
      <c r="Y35" s="88">
        <v>284.19</v>
      </c>
      <c r="Z35" s="88">
        <v>17.95</v>
      </c>
      <c r="AA35" s="56">
        <f t="shared" si="0"/>
        <v>58617.58999999999</v>
      </c>
      <c r="AB35" s="39">
        <v>34.2255</v>
      </c>
      <c r="AC35" s="48">
        <f t="shared" si="1"/>
        <v>34.2255</v>
      </c>
      <c r="AD35" s="21"/>
      <c r="AE35"/>
    </row>
    <row r="36" spans="2:31" ht="15.75">
      <c r="B36" s="17">
        <v>26</v>
      </c>
      <c r="C36" s="88">
        <v>12154.14</v>
      </c>
      <c r="D36" s="88">
        <v>1333.8</v>
      </c>
      <c r="E36" s="88">
        <v>9826.64</v>
      </c>
      <c r="F36" s="88">
        <v>1006.16</v>
      </c>
      <c r="G36" s="88">
        <v>770.07</v>
      </c>
      <c r="H36" s="88">
        <v>1080.54</v>
      </c>
      <c r="I36" s="88">
        <v>5029.01</v>
      </c>
      <c r="J36" s="88">
        <v>1110.2</v>
      </c>
      <c r="K36" s="88">
        <v>1618.19</v>
      </c>
      <c r="L36" s="88">
        <v>342.47</v>
      </c>
      <c r="M36" s="88">
        <v>318.18</v>
      </c>
      <c r="N36" s="88">
        <v>664</v>
      </c>
      <c r="O36" s="88">
        <v>1242.55</v>
      </c>
      <c r="P36" s="88">
        <v>243.15</v>
      </c>
      <c r="Q36" s="88">
        <v>1480.08</v>
      </c>
      <c r="R36" s="88">
        <v>5394.64</v>
      </c>
      <c r="S36" s="88">
        <v>935.85</v>
      </c>
      <c r="T36" s="88">
        <v>10.65</v>
      </c>
      <c r="U36" s="88">
        <v>470.24</v>
      </c>
      <c r="V36" s="88">
        <v>524.64</v>
      </c>
      <c r="W36" s="88">
        <v>10286.29</v>
      </c>
      <c r="X36" s="88">
        <v>4685.49</v>
      </c>
      <c r="Y36" s="88">
        <v>277.72</v>
      </c>
      <c r="Z36" s="88">
        <v>22.08</v>
      </c>
      <c r="AA36" s="56">
        <f t="shared" si="0"/>
        <v>60826.780000000006</v>
      </c>
      <c r="AB36" s="39">
        <v>34.9733</v>
      </c>
      <c r="AC36" s="48">
        <f t="shared" si="1"/>
        <v>34.9733</v>
      </c>
      <c r="AD36" s="21"/>
      <c r="AE36"/>
    </row>
    <row r="37" spans="2:31" ht="15.75">
      <c r="B37" s="17">
        <v>27</v>
      </c>
      <c r="C37" s="88">
        <v>11903.33</v>
      </c>
      <c r="D37" s="88">
        <v>1278.03</v>
      </c>
      <c r="E37" s="88">
        <v>8222.44</v>
      </c>
      <c r="F37" s="88">
        <v>998.07</v>
      </c>
      <c r="G37" s="88">
        <v>768.01</v>
      </c>
      <c r="H37" s="88">
        <v>1044.92</v>
      </c>
      <c r="I37" s="88">
        <v>4191.48</v>
      </c>
      <c r="J37" s="88">
        <v>943.16</v>
      </c>
      <c r="K37" s="88">
        <v>1583.02</v>
      </c>
      <c r="L37" s="88">
        <v>327.98</v>
      </c>
      <c r="M37" s="88">
        <v>333.64</v>
      </c>
      <c r="N37" s="88">
        <v>658.6</v>
      </c>
      <c r="O37" s="88">
        <v>1246.48</v>
      </c>
      <c r="P37" s="88">
        <v>261.19</v>
      </c>
      <c r="Q37" s="88">
        <v>1196.31</v>
      </c>
      <c r="R37" s="88">
        <v>5296.74</v>
      </c>
      <c r="S37" s="88">
        <v>897.15</v>
      </c>
      <c r="T37" s="88">
        <v>7.67</v>
      </c>
      <c r="U37" s="88">
        <v>477.77</v>
      </c>
      <c r="V37" s="88">
        <v>561.97</v>
      </c>
      <c r="W37" s="88">
        <v>9808.89</v>
      </c>
      <c r="X37" s="88">
        <v>4439.64</v>
      </c>
      <c r="Y37" s="88">
        <v>268.82</v>
      </c>
      <c r="Z37" s="88">
        <v>24.54</v>
      </c>
      <c r="AA37" s="56">
        <f t="shared" si="0"/>
        <v>56739.85</v>
      </c>
      <c r="AB37" s="39">
        <v>34.9829</v>
      </c>
      <c r="AC37" s="48">
        <f t="shared" si="1"/>
        <v>34.9829</v>
      </c>
      <c r="AD37" s="21"/>
      <c r="AE37"/>
    </row>
    <row r="38" spans="2:31" ht="15.75">
      <c r="B38" s="17">
        <v>28</v>
      </c>
      <c r="C38" s="88">
        <v>11755.13</v>
      </c>
      <c r="D38" s="88">
        <v>1301.6</v>
      </c>
      <c r="E38" s="88">
        <v>11373.67</v>
      </c>
      <c r="F38" s="88">
        <v>958.1</v>
      </c>
      <c r="G38" s="88">
        <v>728.72</v>
      </c>
      <c r="H38" s="88">
        <v>964.88</v>
      </c>
      <c r="I38" s="88">
        <v>5363.54</v>
      </c>
      <c r="J38" s="88">
        <v>1077.19</v>
      </c>
      <c r="K38" s="88">
        <v>1540.59</v>
      </c>
      <c r="L38" s="88">
        <v>325.04</v>
      </c>
      <c r="M38" s="88">
        <v>332.48</v>
      </c>
      <c r="N38" s="88">
        <v>629.63</v>
      </c>
      <c r="O38" s="88">
        <v>1212.39</v>
      </c>
      <c r="P38" s="88">
        <v>242.91</v>
      </c>
      <c r="Q38" s="88">
        <v>1193.03</v>
      </c>
      <c r="R38" s="88">
        <v>5264.26</v>
      </c>
      <c r="S38" s="88">
        <v>897.91</v>
      </c>
      <c r="T38" s="88">
        <v>13.39</v>
      </c>
      <c r="U38" s="88">
        <v>432.66</v>
      </c>
      <c r="V38" s="88">
        <v>520.06</v>
      </c>
      <c r="W38" s="88">
        <v>8654.02</v>
      </c>
      <c r="X38" s="88">
        <v>4242.13</v>
      </c>
      <c r="Y38" s="88">
        <v>261.91</v>
      </c>
      <c r="Z38" s="88">
        <v>18.34</v>
      </c>
      <c r="AA38" s="56">
        <f t="shared" si="0"/>
        <v>59303.58000000001</v>
      </c>
      <c r="AB38" s="39">
        <v>35.0237</v>
      </c>
      <c r="AC38" s="48">
        <f t="shared" si="1"/>
        <v>35.0237</v>
      </c>
      <c r="AD38" s="21"/>
      <c r="AE38"/>
    </row>
    <row r="39" spans="2:31" ht="16.5" customHeight="1">
      <c r="B39" s="17">
        <v>29</v>
      </c>
      <c r="C39" s="88">
        <v>12216.73</v>
      </c>
      <c r="D39" s="88">
        <v>1247.58</v>
      </c>
      <c r="E39" s="88">
        <v>4598.62</v>
      </c>
      <c r="F39" s="88">
        <v>972.78</v>
      </c>
      <c r="G39" s="88">
        <v>726.36</v>
      </c>
      <c r="H39" s="88">
        <v>983.25</v>
      </c>
      <c r="I39" s="88">
        <v>4113.35</v>
      </c>
      <c r="J39" s="88">
        <v>1028.06</v>
      </c>
      <c r="K39" s="88">
        <v>1453.53</v>
      </c>
      <c r="L39" s="88">
        <v>330.44</v>
      </c>
      <c r="M39" s="88">
        <v>330.74</v>
      </c>
      <c r="N39" s="88">
        <v>651.11</v>
      </c>
      <c r="O39" s="88">
        <v>1189.33</v>
      </c>
      <c r="P39" s="88">
        <v>241.9</v>
      </c>
      <c r="Q39" s="88">
        <v>1182.97</v>
      </c>
      <c r="R39" s="88">
        <v>5231.48</v>
      </c>
      <c r="S39" s="88">
        <v>884.38</v>
      </c>
      <c r="T39" s="88">
        <v>11.35</v>
      </c>
      <c r="U39" s="88">
        <v>463.36</v>
      </c>
      <c r="V39" s="88">
        <v>532.68</v>
      </c>
      <c r="W39" s="88">
        <v>9337.36</v>
      </c>
      <c r="X39" s="88">
        <v>4318.98</v>
      </c>
      <c r="Y39" s="88">
        <v>282.87</v>
      </c>
      <c r="Z39" s="88">
        <v>9.78</v>
      </c>
      <c r="AA39" s="56">
        <f t="shared" si="0"/>
        <v>52338.99</v>
      </c>
      <c r="AB39" s="39">
        <v>35.0181</v>
      </c>
      <c r="AC39" s="48">
        <f t="shared" si="1"/>
        <v>35.0181</v>
      </c>
      <c r="AD39" s="21"/>
      <c r="AE39"/>
    </row>
    <row r="40" spans="2:31" ht="15" customHeight="1">
      <c r="B40" s="17">
        <v>30</v>
      </c>
      <c r="C40" s="88">
        <v>11257.98</v>
      </c>
      <c r="D40" s="88">
        <v>1342.83</v>
      </c>
      <c r="E40" s="88">
        <v>8726</v>
      </c>
      <c r="F40" s="88">
        <v>993.11</v>
      </c>
      <c r="G40" s="88">
        <v>791.89</v>
      </c>
      <c r="H40" s="88">
        <v>1123.96</v>
      </c>
      <c r="I40" s="88">
        <v>5715.69</v>
      </c>
      <c r="J40" s="88">
        <v>1113.72</v>
      </c>
      <c r="K40" s="88">
        <v>1694.66</v>
      </c>
      <c r="L40" s="88">
        <v>360.86</v>
      </c>
      <c r="M40" s="88">
        <v>368.53</v>
      </c>
      <c r="N40" s="88">
        <v>690.92</v>
      </c>
      <c r="O40" s="88">
        <v>1269.79</v>
      </c>
      <c r="P40" s="88">
        <v>249.67</v>
      </c>
      <c r="Q40" s="88">
        <v>1284.86</v>
      </c>
      <c r="R40" s="88">
        <v>5374.63</v>
      </c>
      <c r="S40" s="88">
        <v>946.03</v>
      </c>
      <c r="T40" s="88">
        <v>12.91</v>
      </c>
      <c r="U40" s="88">
        <v>507.34</v>
      </c>
      <c r="V40" s="88">
        <v>546.48</v>
      </c>
      <c r="W40" s="88">
        <v>8825.31</v>
      </c>
      <c r="X40" s="88">
        <v>4441.21</v>
      </c>
      <c r="Y40" s="88">
        <v>302.3</v>
      </c>
      <c r="Z40" s="88">
        <v>23.39</v>
      </c>
      <c r="AA40" s="56">
        <f t="shared" si="0"/>
        <v>57964.06999999999</v>
      </c>
      <c r="AB40" s="39">
        <v>35.0181</v>
      </c>
      <c r="AC40" s="48">
        <f t="shared" si="1"/>
        <v>35.0181</v>
      </c>
      <c r="AD40" s="21"/>
      <c r="AE40"/>
    </row>
    <row r="41" spans="2:31" ht="15.75" customHeight="1">
      <c r="B41" s="17">
        <v>31</v>
      </c>
      <c r="C41" s="86">
        <v>10156.14</v>
      </c>
      <c r="D41" s="86">
        <v>1410.3</v>
      </c>
      <c r="E41" s="86">
        <v>8190.52</v>
      </c>
      <c r="F41" s="86">
        <v>1020.27</v>
      </c>
      <c r="G41" s="86">
        <v>764.23</v>
      </c>
      <c r="H41" s="86">
        <v>1083.23</v>
      </c>
      <c r="I41" s="86">
        <v>4415.78</v>
      </c>
      <c r="J41" s="86">
        <v>1109.69</v>
      </c>
      <c r="K41" s="86">
        <v>1591.91</v>
      </c>
      <c r="L41" s="86">
        <v>345.19</v>
      </c>
      <c r="M41" s="86">
        <v>330.79</v>
      </c>
      <c r="N41" s="86">
        <v>670.05</v>
      </c>
      <c r="O41" s="86">
        <v>1270.48</v>
      </c>
      <c r="P41" s="86">
        <v>254.51</v>
      </c>
      <c r="Q41" s="86">
        <v>1214.41</v>
      </c>
      <c r="R41" s="86">
        <v>5234.1</v>
      </c>
      <c r="S41" s="86">
        <v>912.54</v>
      </c>
      <c r="T41" s="86">
        <v>15.15</v>
      </c>
      <c r="U41" s="86">
        <v>499.25</v>
      </c>
      <c r="V41" s="86">
        <v>533.76</v>
      </c>
      <c r="W41" s="86">
        <v>9251.52</v>
      </c>
      <c r="X41" s="86">
        <v>4170.59</v>
      </c>
      <c r="Y41" s="86">
        <v>309.13</v>
      </c>
      <c r="Z41" s="86">
        <v>21.93</v>
      </c>
      <c r="AA41" s="56">
        <f t="shared" si="0"/>
        <v>54775.46999999999</v>
      </c>
      <c r="AB41" s="39">
        <v>35.0181</v>
      </c>
      <c r="AC41" s="48">
        <f t="shared" si="1"/>
        <v>35.0181</v>
      </c>
      <c r="AD41" s="27"/>
      <c r="AE41"/>
    </row>
    <row r="42" spans="2:31" ht="66" customHeight="1">
      <c r="B42" s="17" t="s">
        <v>100</v>
      </c>
      <c r="C42" s="57">
        <f aca="true" t="shared" si="2" ref="C42:Z42">SUM(C11:C41)</f>
        <v>370364.2500000001</v>
      </c>
      <c r="D42" s="57">
        <f t="shared" si="2"/>
        <v>42966.900000000016</v>
      </c>
      <c r="E42" s="57">
        <f t="shared" si="2"/>
        <v>301549.02</v>
      </c>
      <c r="F42" s="57">
        <f t="shared" si="2"/>
        <v>32955.41999999999</v>
      </c>
      <c r="G42" s="57">
        <f t="shared" si="2"/>
        <v>25019.67</v>
      </c>
      <c r="H42" s="57">
        <f t="shared" si="2"/>
        <v>34440.850000000006</v>
      </c>
      <c r="I42" s="57">
        <f t="shared" si="2"/>
        <v>170238.49000000002</v>
      </c>
      <c r="J42" s="57">
        <f t="shared" si="2"/>
        <v>36424.29</v>
      </c>
      <c r="K42" s="57">
        <f t="shared" si="2"/>
        <v>54396.48999999999</v>
      </c>
      <c r="L42" s="57">
        <f t="shared" si="2"/>
        <v>10667.650000000001</v>
      </c>
      <c r="M42" s="57">
        <f t="shared" si="2"/>
        <v>10869.470000000003</v>
      </c>
      <c r="N42" s="57">
        <f t="shared" si="2"/>
        <v>21951.019999999997</v>
      </c>
      <c r="O42" s="57">
        <f t="shared" si="2"/>
        <v>42203.20000000001</v>
      </c>
      <c r="P42" s="57">
        <f t="shared" si="2"/>
        <v>8335.839999999997</v>
      </c>
      <c r="Q42" s="57">
        <f t="shared" si="2"/>
        <v>40728.100000000006</v>
      </c>
      <c r="R42" s="57">
        <f t="shared" si="2"/>
        <v>166613.87000000002</v>
      </c>
      <c r="S42" s="57">
        <f t="shared" si="2"/>
        <v>30835.53</v>
      </c>
      <c r="T42" s="57">
        <f t="shared" si="2"/>
        <v>478.0799999999999</v>
      </c>
      <c r="U42" s="57">
        <f t="shared" si="2"/>
        <v>15610.5</v>
      </c>
      <c r="V42" s="57">
        <f t="shared" si="2"/>
        <v>17946.659999999996</v>
      </c>
      <c r="W42" s="57">
        <f t="shared" si="2"/>
        <v>295939.5400000001</v>
      </c>
      <c r="X42" s="57">
        <f t="shared" si="2"/>
        <v>138473.33000000002</v>
      </c>
      <c r="Y42" s="57">
        <f t="shared" si="2"/>
        <v>9008.949999999999</v>
      </c>
      <c r="Z42" s="57">
        <f t="shared" si="2"/>
        <v>788.11</v>
      </c>
      <c r="AA42" s="60">
        <f>SUM(AA11:AA41)</f>
        <v>1878805.2300000004</v>
      </c>
      <c r="AB42" s="61">
        <f>SUMPRODUCT(AB11:AB41,AA11:AA41)/SUM(AA11:AA41)</f>
        <v>34.6509337825124</v>
      </c>
      <c r="AC42" s="61">
        <f>AVERAGE(AC11:AC41)</f>
        <v>34.660022580645155</v>
      </c>
      <c r="AD42" s="26"/>
      <c r="AE42"/>
    </row>
    <row r="43" spans="2:31" ht="14.25" customHeight="1" hidden="1">
      <c r="B43" s="7">
        <v>31</v>
      </c>
      <c r="C43" s="10"/>
      <c r="D43" s="8"/>
      <c r="E43" s="8"/>
      <c r="F43" s="8"/>
      <c r="G43" s="8"/>
      <c r="H43" s="8"/>
      <c r="I43" s="8"/>
      <c r="J43" s="8"/>
      <c r="K43" s="8"/>
      <c r="L43" s="8"/>
      <c r="M43" s="8"/>
      <c r="N43" s="8"/>
      <c r="O43" s="8"/>
      <c r="P43" s="8"/>
      <c r="Q43" s="8"/>
      <c r="R43" s="8"/>
      <c r="S43" s="8"/>
      <c r="T43" s="8"/>
      <c r="U43" s="8"/>
      <c r="V43" s="8"/>
      <c r="W43" s="8"/>
      <c r="X43" s="8"/>
      <c r="Y43" s="8"/>
      <c r="Z43" s="8"/>
      <c r="AA43" s="8"/>
      <c r="AB43" s="8"/>
      <c r="AC43" s="9"/>
      <c r="AD43" s="22"/>
      <c r="AE43"/>
    </row>
    <row r="44" spans="3:31" ht="12.75">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23"/>
      <c r="AE44"/>
    </row>
    <row r="45" spans="2:32" s="6" customFormat="1" ht="12.75">
      <c r="B45"/>
      <c r="C45" s="1"/>
      <c r="D45" s="1"/>
      <c r="E45"/>
      <c r="F45"/>
      <c r="G45"/>
      <c r="H45"/>
      <c r="I45"/>
      <c r="J45"/>
      <c r="K45"/>
      <c r="L45"/>
      <c r="M45"/>
      <c r="N45"/>
      <c r="O45"/>
      <c r="P45"/>
      <c r="Q45"/>
      <c r="R45"/>
      <c r="S45"/>
      <c r="T45"/>
      <c r="U45"/>
      <c r="V45"/>
      <c r="W45"/>
      <c r="X45"/>
      <c r="Y45"/>
      <c r="Z45"/>
      <c r="AA45"/>
      <c r="AB45"/>
      <c r="AC45"/>
      <c r="AD45"/>
      <c r="AF45"/>
    </row>
    <row r="46" spans="2:32" s="6" customFormat="1" ht="15">
      <c r="B46"/>
      <c r="C46" s="11" t="s">
        <v>39</v>
      </c>
      <c r="D46" s="11"/>
      <c r="E46" s="12"/>
      <c r="F46" s="12"/>
      <c r="G46" s="12"/>
      <c r="H46" s="12"/>
      <c r="I46" s="12"/>
      <c r="J46" s="12"/>
      <c r="K46" s="12"/>
      <c r="L46" s="12"/>
      <c r="M46" s="12"/>
      <c r="N46" s="12"/>
      <c r="O46" s="12"/>
      <c r="P46" s="12" t="s">
        <v>40</v>
      </c>
      <c r="Q46" s="12"/>
      <c r="R46" s="12"/>
      <c r="S46" s="12"/>
      <c r="T46" s="43"/>
      <c r="U46" s="43"/>
      <c r="V46" s="44"/>
      <c r="W46" s="44"/>
      <c r="X46" s="89">
        <v>42583</v>
      </c>
      <c r="Y46" s="90"/>
      <c r="Z46" s="12"/>
      <c r="AA46" s="12"/>
      <c r="AB46" s="12"/>
      <c r="AC46" s="43"/>
      <c r="AD46" s="24"/>
      <c r="AF46"/>
    </row>
    <row r="47" spans="2:32" s="6" customFormat="1" ht="12.75">
      <c r="B47"/>
      <c r="C47" s="1"/>
      <c r="D47" s="1" t="s">
        <v>27</v>
      </c>
      <c r="E47"/>
      <c r="F47"/>
      <c r="G47"/>
      <c r="H47"/>
      <c r="I47"/>
      <c r="J47"/>
      <c r="K47"/>
      <c r="L47"/>
      <c r="M47"/>
      <c r="N47"/>
      <c r="O47" s="2"/>
      <c r="P47" s="15" t="s">
        <v>29</v>
      </c>
      <c r="Q47" s="15"/>
      <c r="R47"/>
      <c r="S47"/>
      <c r="T47" s="2"/>
      <c r="U47" s="14" t="s">
        <v>0</v>
      </c>
      <c r="W47"/>
      <c r="X47" s="2"/>
      <c r="Y47" s="14" t="s">
        <v>16</v>
      </c>
      <c r="Z47"/>
      <c r="AA47"/>
      <c r="AB47"/>
      <c r="AC47" s="2"/>
      <c r="AD47" s="2"/>
      <c r="AF47"/>
    </row>
    <row r="48" spans="2:32" s="6" customFormat="1" ht="18" customHeight="1">
      <c r="B48"/>
      <c r="C48" s="11" t="s">
        <v>37</v>
      </c>
      <c r="D48" s="11"/>
      <c r="E48" s="12"/>
      <c r="F48" s="12"/>
      <c r="G48" s="12"/>
      <c r="H48" s="62"/>
      <c r="I48" s="12"/>
      <c r="J48" s="12"/>
      <c r="K48" s="62"/>
      <c r="L48" s="12"/>
      <c r="M48" s="67"/>
      <c r="N48" s="68"/>
      <c r="O48" s="68"/>
      <c r="P48" s="12" t="s">
        <v>129</v>
      </c>
      <c r="Q48" s="12"/>
      <c r="R48" s="12"/>
      <c r="S48" s="12"/>
      <c r="T48" s="12"/>
      <c r="U48" s="62"/>
      <c r="V48" s="12"/>
      <c r="W48" s="62"/>
      <c r="X48" s="89">
        <v>42583</v>
      </c>
      <c r="Y48" s="90"/>
      <c r="Z48" s="12"/>
      <c r="AA48" s="12"/>
      <c r="AB48" s="12"/>
      <c r="AC48" s="12"/>
      <c r="AD48" s="25"/>
      <c r="AF48"/>
    </row>
    <row r="49" spans="2:32" s="6" customFormat="1" ht="12.75">
      <c r="B49"/>
      <c r="C49" s="1"/>
      <c r="D49" s="1" t="s">
        <v>38</v>
      </c>
      <c r="E49"/>
      <c r="F49"/>
      <c r="G49"/>
      <c r="H49" s="51"/>
      <c r="I49"/>
      <c r="J49" s="14"/>
      <c r="K49" s="51"/>
      <c r="L49"/>
      <c r="M49" s="2"/>
      <c r="O49" s="14"/>
      <c r="P49" s="14" t="s">
        <v>29</v>
      </c>
      <c r="Q49"/>
      <c r="R49"/>
      <c r="S49"/>
      <c r="T49"/>
      <c r="U49" s="14" t="s">
        <v>0</v>
      </c>
      <c r="W49" s="51"/>
      <c r="X49" t="s">
        <v>131</v>
      </c>
      <c r="Y49" s="14" t="s">
        <v>16</v>
      </c>
      <c r="Z49"/>
      <c r="AA49"/>
      <c r="AB49"/>
      <c r="AC49" s="2"/>
      <c r="AD49" s="2"/>
      <c r="AF49"/>
    </row>
  </sheetData>
  <sheetProtection/>
  <mergeCells count="34">
    <mergeCell ref="X46:Y46"/>
    <mergeCell ref="X48:Y48"/>
    <mergeCell ref="B6:AA6"/>
    <mergeCell ref="C5:AC5"/>
    <mergeCell ref="B7:B10"/>
    <mergeCell ref="C7:Z7"/>
    <mergeCell ref="AA7:AA10"/>
    <mergeCell ref="AB7:AB10"/>
    <mergeCell ref="AC7:AC10"/>
    <mergeCell ref="C8:C10"/>
    <mergeCell ref="D8:D10"/>
    <mergeCell ref="E8:E10"/>
    <mergeCell ref="F8:F10"/>
    <mergeCell ref="G8:G10"/>
    <mergeCell ref="H8:H10"/>
    <mergeCell ref="I8:I10"/>
    <mergeCell ref="K8:K10"/>
    <mergeCell ref="W8:W10"/>
    <mergeCell ref="L8:L10"/>
    <mergeCell ref="M8:M10"/>
    <mergeCell ref="N8:N10"/>
    <mergeCell ref="O8:O10"/>
    <mergeCell ref="P8:P10"/>
    <mergeCell ref="Q8:Q10"/>
    <mergeCell ref="X8:X10"/>
    <mergeCell ref="Y8:Y10"/>
    <mergeCell ref="Z8:Z10"/>
    <mergeCell ref="C44:AC44"/>
    <mergeCell ref="R8:R10"/>
    <mergeCell ref="S8:S10"/>
    <mergeCell ref="T8:T10"/>
    <mergeCell ref="U8:U10"/>
    <mergeCell ref="V8:V10"/>
    <mergeCell ref="J8:J10"/>
  </mergeCells>
  <printOptions/>
  <pageMargins left="0" right="0" top="0" bottom="0" header="0" footer="0"/>
  <pageSetup fitToHeight="1"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KHLPU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chemist1</dc:creator>
  <cp:keywords/>
  <dc:description/>
  <cp:lastModifiedBy>Барталёва Светлана Васильевна</cp:lastModifiedBy>
  <cp:lastPrinted>2016-08-02T05:20:53Z</cp:lastPrinted>
  <dcterms:created xsi:type="dcterms:W3CDTF">2010-01-29T08:37:16Z</dcterms:created>
  <dcterms:modified xsi:type="dcterms:W3CDTF">2016-08-03T06:37:54Z</dcterms:modified>
  <cp:category/>
  <cp:version/>
  <cp:contentType/>
  <cp:contentStatus/>
</cp:coreProperties>
</file>