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<sst xmlns="http://schemas.openxmlformats.org/spreadsheetml/2006/main" count="78" uniqueCount="61">
  <si>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</si>
  <si>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</si>
  <si>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</si>
  <si>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</si>
  <si>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</si>
  <si>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</si>
  <si>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</si>
  <si>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</si>
  <si>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</si>
  <si>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</si>
  <si>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</si>
  <si>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</si>
  <si>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</si>
  <si>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</si>
  <si>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</si>
  <si>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</si>
  <si>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</si>
  <si>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</si>
  <si>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</si>
  <si>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</si>
  <si>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</si>
  <si>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</si>
  <si>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</si>
  <si>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</si>
  <si>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</si>
  <si>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</si>
  <si>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</si>
  <si>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</si>
  <si>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</si>
  <si>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</si>
  <si>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</si>
  <si>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</si>
  <si>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</si>
  <si>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</si>
  <si>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</si>
  <si>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</si>
  <si>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</si>
  <si>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</si>
  <si>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</si>
  <si>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</si>
  <si>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</si>
  <si>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</si>
  <si>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</si>
  <si>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</si>
  <si>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</si>
  <si>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</si>
  <si>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</si>
  <si>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</si>
  <si>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</si>
  <si>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</si>
  <si>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ПрАТ "Сєвєродонецьке об'єднання Азот" 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Сєвєродонецьк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</si>
  <si>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ПрАТ "Сєвєродонецьке об'єднання Азот"     </t>
    </r>
    <r>
      <rPr>
        <sz val="12"/>
        <color indexed="10"/>
        <rFont val="Times New Roman"/>
        <family val="1"/>
      </rPr>
      <t xml:space="preserve"> по</t>
    </r>
    <r>
      <rPr>
        <b/>
        <sz val="12"/>
        <color indexed="10"/>
        <rFont val="Times New Roman"/>
        <family val="1"/>
      </rPr>
      <t xml:space="preserve">  ГРС Сєвєродонецьк</t>
    </r>
  </si>
  <si>
    <t>ГРС Сєвєродонецьк СХК-2</t>
  </si>
  <si>
    <t xml:space="preserve"> ГРС Сєвєродонецьк СХК-3</t>
  </si>
  <si>
    <t>Ісаєв В.С.</t>
  </si>
  <si>
    <t>відс.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</si>
  <si>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Луганськ-Лисичанськ-Рубіжне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</si>
  <si>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t xml:space="preserve">    з газопроводу   Луганськ-Лисичанськ-Рубіжне      за період з   01.07.2016р. по 31.07.2016р.</t>
  </si>
  <si>
    <t xml:space="preserve">Ю.О.Головко </t>
  </si>
  <si>
    <t xml:space="preserve">М.О.Єрьоменко 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</si>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</sst>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6" fillId="0" borderId="0" xfId="0" applyFont="1" applyAlignment="1">
      <alignment horizontal="center"/>
    </xf>
    <xf numFmtId="2" fontId="87" fillId="0" borderId="12" xfId="0" applyNumberFormat="1" applyFont="1" applyBorder="1" applyAlignment="1">
      <alignment horizontal="center" wrapText="1"/>
    </xf>
    <xf numFmtId="2" fontId="88" fillId="0" borderId="12" xfId="0" applyNumberFormat="1" applyFont="1" applyBorder="1" applyAlignment="1">
      <alignment horizontal="center" vertical="center" wrapText="1"/>
    </xf>
    <xf numFmtId="1" fontId="89" fillId="0" borderId="13" xfId="0" applyNumberFormat="1" applyFont="1" applyBorder="1" applyAlignment="1">
      <alignment horizontal="center" wrapText="1"/>
    </xf>
    <xf numFmtId="1" fontId="89" fillId="0" borderId="13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1" fontId="95" fillId="0" borderId="10" xfId="0" applyNumberFormat="1" applyFont="1" applyBorder="1" applyAlignment="1">
      <alignment horizontal="center"/>
    </xf>
    <xf numFmtId="2" fontId="9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9" fontId="95" fillId="0" borderId="10" xfId="0" applyNumberFormat="1" applyFont="1" applyBorder="1" applyAlignment="1">
      <alignment horizontal="center"/>
    </xf>
    <xf numFmtId="179" fontId="95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5" fillId="0" borderId="10" xfId="0" applyNumberFormat="1" applyFont="1" applyBorder="1" applyAlignment="1">
      <alignment horizontal="center" wrapText="1"/>
    </xf>
    <xf numFmtId="1" fontId="95" fillId="0" borderId="10" xfId="0" applyNumberFormat="1" applyFont="1" applyBorder="1" applyAlignment="1">
      <alignment horizontal="center" wrapText="1"/>
    </xf>
    <xf numFmtId="177" fontId="95" fillId="0" borderId="10" xfId="0" applyNumberFormat="1" applyFont="1" applyBorder="1" applyAlignment="1">
      <alignment horizontal="center" wrapText="1"/>
    </xf>
    <xf numFmtId="179" fontId="95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5" fillId="0" borderId="10" xfId="0" applyNumberFormat="1" applyFont="1" applyBorder="1" applyAlignment="1">
      <alignment wrapText="1"/>
    </xf>
    <xf numFmtId="2" fontId="95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1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102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0" fontId="105" fillId="0" borderId="24" xfId="0" applyFont="1" applyBorder="1" applyAlignment="1">
      <alignment horizontal="center" vertical="center" textRotation="90" wrapText="1"/>
    </xf>
    <xf numFmtId="0" fontId="105" fillId="0" borderId="25" xfId="0" applyFont="1" applyBorder="1" applyAlignment="1">
      <alignment horizontal="center" vertical="center" textRotation="90" wrapText="1"/>
    </xf>
    <xf numFmtId="0" fontId="10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F44" sqref="F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39" t="s">
        <v>30</v>
      </c>
      <c r="C1" s="39"/>
      <c r="D1" s="39"/>
      <c r="E1" s="39"/>
      <c r="F1" s="39"/>
      <c r="G1" s="39"/>
      <c r="H1" s="39"/>
      <c r="I1" s="2"/>
      <c r="J1" s="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5">
      <c r="B2" s="39" t="s">
        <v>44</v>
      </c>
      <c r="C2" s="39"/>
      <c r="D2" s="39"/>
      <c r="E2" s="39"/>
      <c r="F2" s="39"/>
      <c r="G2" s="39"/>
      <c r="H2" s="39"/>
      <c r="I2" s="2"/>
      <c r="J2" s="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5">
      <c r="B3" s="40" t="s">
        <v>45</v>
      </c>
      <c r="C3" s="39"/>
      <c r="D3" s="39"/>
      <c r="E3" s="39"/>
      <c r="F3" s="39"/>
      <c r="G3" s="39"/>
      <c r="H3" s="39"/>
      <c r="I3" s="2"/>
      <c r="J3" s="2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5">
      <c r="B4" s="39" t="s">
        <v>31</v>
      </c>
      <c r="C4" s="39"/>
      <c r="D4" s="39"/>
      <c r="E4" s="39"/>
      <c r="F4" s="39"/>
      <c r="G4" s="39"/>
      <c r="H4" s="39"/>
      <c r="I4" s="2"/>
      <c r="J4" s="2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15">
      <c r="B5" s="39" t="s">
        <v>46</v>
      </c>
      <c r="C5" s="39"/>
      <c r="D5" s="39"/>
      <c r="E5" s="39"/>
      <c r="F5" s="39"/>
      <c r="G5" s="39"/>
      <c r="H5" s="39"/>
      <c r="I5" s="2"/>
      <c r="J5" s="2"/>
      <c r="K5" s="35"/>
      <c r="L5" s="35"/>
      <c r="M5" s="35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27" ht="15.75">
      <c r="B6" s="1"/>
      <c r="C6" s="96" t="s">
        <v>18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2:29" s="41" customFormat="1" ht="18.75" customHeight="1">
      <c r="B7" s="103" t="s">
        <v>50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AC7" s="42"/>
    </row>
    <row r="8" spans="2:29" s="41" customFormat="1" ht="19.5" customHeight="1">
      <c r="B8" s="92" t="s">
        <v>56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AC8" s="42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86" t="s">
        <v>26</v>
      </c>
      <c r="C10" s="90" t="s">
        <v>17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4"/>
      <c r="O10" s="90" t="s">
        <v>6</v>
      </c>
      <c r="P10" s="91"/>
      <c r="Q10" s="91"/>
      <c r="R10" s="91"/>
      <c r="S10" s="91"/>
      <c r="T10" s="91"/>
      <c r="U10" s="98" t="s">
        <v>22</v>
      </c>
      <c r="V10" s="86" t="s">
        <v>23</v>
      </c>
      <c r="W10" s="86" t="s">
        <v>34</v>
      </c>
      <c r="X10" s="86" t="s">
        <v>25</v>
      </c>
      <c r="Y10" s="86" t="s">
        <v>24</v>
      </c>
      <c r="Z10" s="3"/>
      <c r="AB10" s="5"/>
      <c r="AC10"/>
    </row>
    <row r="11" spans="2:29" ht="48.75" customHeight="1">
      <c r="B11" s="87"/>
      <c r="C11" s="95" t="s">
        <v>2</v>
      </c>
      <c r="D11" s="89" t="s">
        <v>3</v>
      </c>
      <c r="E11" s="89" t="s">
        <v>4</v>
      </c>
      <c r="F11" s="89" t="s">
        <v>5</v>
      </c>
      <c r="G11" s="89" t="s">
        <v>8</v>
      </c>
      <c r="H11" s="89" t="s">
        <v>9</v>
      </c>
      <c r="I11" s="89" t="s">
        <v>10</v>
      </c>
      <c r="J11" s="89" t="s">
        <v>11</v>
      </c>
      <c r="K11" s="89" t="s">
        <v>12</v>
      </c>
      <c r="L11" s="89" t="s">
        <v>13</v>
      </c>
      <c r="M11" s="86" t="s">
        <v>14</v>
      </c>
      <c r="N11" s="86" t="s">
        <v>15</v>
      </c>
      <c r="O11" s="86" t="s">
        <v>7</v>
      </c>
      <c r="P11" s="86" t="s">
        <v>19</v>
      </c>
      <c r="Q11" s="86" t="s">
        <v>32</v>
      </c>
      <c r="R11" s="86" t="s">
        <v>20</v>
      </c>
      <c r="S11" s="86" t="s">
        <v>33</v>
      </c>
      <c r="T11" s="86" t="s">
        <v>21</v>
      </c>
      <c r="U11" s="99"/>
      <c r="V11" s="87"/>
      <c r="W11" s="87"/>
      <c r="X11" s="87"/>
      <c r="Y11" s="87"/>
      <c r="Z11" s="3"/>
      <c r="AB11" s="5"/>
      <c r="AC11"/>
    </row>
    <row r="12" spans="2:29" ht="15.75" customHeight="1">
      <c r="B12" s="87"/>
      <c r="C12" s="95"/>
      <c r="D12" s="89"/>
      <c r="E12" s="89"/>
      <c r="F12" s="89"/>
      <c r="G12" s="89"/>
      <c r="H12" s="89"/>
      <c r="I12" s="89"/>
      <c r="J12" s="89"/>
      <c r="K12" s="89"/>
      <c r="L12" s="89"/>
      <c r="M12" s="87"/>
      <c r="N12" s="87"/>
      <c r="O12" s="87"/>
      <c r="P12" s="87"/>
      <c r="Q12" s="87"/>
      <c r="R12" s="87"/>
      <c r="S12" s="87"/>
      <c r="T12" s="87"/>
      <c r="U12" s="99"/>
      <c r="V12" s="87"/>
      <c r="W12" s="87"/>
      <c r="X12" s="87"/>
      <c r="Y12" s="87"/>
      <c r="Z12" s="3"/>
      <c r="AB12" s="5"/>
      <c r="AC12"/>
    </row>
    <row r="13" spans="2:29" ht="30" customHeight="1">
      <c r="B13" s="93"/>
      <c r="C13" s="95"/>
      <c r="D13" s="89"/>
      <c r="E13" s="89"/>
      <c r="F13" s="89"/>
      <c r="G13" s="89"/>
      <c r="H13" s="89"/>
      <c r="I13" s="89"/>
      <c r="J13" s="89"/>
      <c r="K13" s="89"/>
      <c r="L13" s="89"/>
      <c r="M13" s="88"/>
      <c r="N13" s="88"/>
      <c r="O13" s="88"/>
      <c r="P13" s="88"/>
      <c r="Q13" s="88"/>
      <c r="R13" s="88"/>
      <c r="S13" s="88"/>
      <c r="T13" s="88"/>
      <c r="U13" s="100"/>
      <c r="V13" s="88"/>
      <c r="W13" s="88"/>
      <c r="X13" s="88"/>
      <c r="Y13" s="88"/>
      <c r="Z13" s="3"/>
      <c r="AB13" s="5"/>
      <c r="AC13"/>
    </row>
    <row r="14" spans="2:29" ht="15.75" customHeight="1">
      <c r="B14" s="80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SUM(C14:N14)</f>
        <v>0</v>
      </c>
      <c r="AB14" s="27" t="str">
        <f>IF(AA14=100,"ОК"," ")</f>
        <v> </v>
      </c>
      <c r="AC14"/>
    </row>
    <row r="15" spans="2:28" s="71" customFormat="1" ht="12.75">
      <c r="B15" s="46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9"/>
      <c r="R15" s="48"/>
      <c r="S15" s="50"/>
      <c r="T15" s="48"/>
      <c r="U15" s="50"/>
      <c r="V15" s="50"/>
      <c r="W15" s="43"/>
      <c r="X15" s="50"/>
      <c r="Y15" s="50"/>
      <c r="AA15" s="72">
        <f>SUM(C15:N15)</f>
        <v>0</v>
      </c>
      <c r="AB15" s="73" t="str">
        <f>IF(AA15=100,"ОК"," ")</f>
        <v> </v>
      </c>
    </row>
    <row r="16" spans="2:29" ht="15.75" customHeight="1">
      <c r="B16" s="80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 aca="true" t="shared" si="0" ref="AA16:AA44">SUM(C16:N16)</f>
        <v>0</v>
      </c>
      <c r="AB16" s="27"/>
      <c r="AC16"/>
    </row>
    <row r="17" spans="2:28" s="71" customFormat="1" ht="12.75">
      <c r="B17" s="46">
        <v>4</v>
      </c>
      <c r="C17" s="47">
        <v>92.4084</v>
      </c>
      <c r="D17" s="47">
        <v>4.1276</v>
      </c>
      <c r="E17" s="47">
        <v>0.9795</v>
      </c>
      <c r="F17" s="47">
        <v>0.1311</v>
      </c>
      <c r="G17" s="47">
        <v>0.2166</v>
      </c>
      <c r="H17" s="47">
        <v>0.0093</v>
      </c>
      <c r="I17" s="47">
        <v>0.0743</v>
      </c>
      <c r="J17" s="47">
        <v>0.0591</v>
      </c>
      <c r="K17" s="47">
        <v>0.1128</v>
      </c>
      <c r="L17" s="47">
        <v>0.0093</v>
      </c>
      <c r="M17" s="47">
        <v>1.58</v>
      </c>
      <c r="N17" s="47">
        <v>0.292</v>
      </c>
      <c r="O17" s="47">
        <v>0.728</v>
      </c>
      <c r="P17" s="48">
        <v>34.95</v>
      </c>
      <c r="Q17" s="49">
        <v>8348</v>
      </c>
      <c r="R17" s="48">
        <v>38.7</v>
      </c>
      <c r="S17" s="50">
        <v>9244</v>
      </c>
      <c r="T17" s="48">
        <v>49.78</v>
      </c>
      <c r="U17" s="50">
        <v>-7.5</v>
      </c>
      <c r="V17" s="50">
        <v>-6.3</v>
      </c>
      <c r="W17" s="83" t="s">
        <v>55</v>
      </c>
      <c r="X17" s="84">
        <v>0.006</v>
      </c>
      <c r="Y17" s="84">
        <v>0.0001</v>
      </c>
      <c r="AA17" s="72">
        <f>SUM(C17:N17)</f>
        <v>99.99999999999999</v>
      </c>
      <c r="AB17" s="73" t="str">
        <f>IF(AA17=100,"ОК"," ")</f>
        <v>ОК</v>
      </c>
    </row>
    <row r="18" spans="2:28" s="71" customFormat="1" ht="12.75">
      <c r="B18" s="46">
        <v>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50"/>
      <c r="T18" s="48"/>
      <c r="U18" s="50"/>
      <c r="V18" s="50"/>
      <c r="W18" s="43"/>
      <c r="X18" s="50"/>
      <c r="Y18" s="50"/>
      <c r="AA18" s="72">
        <f>SUM(C18:N18)</f>
        <v>0</v>
      </c>
      <c r="AB18" s="73" t="str">
        <f>IF(AA18=100,"ОК"," ")</f>
        <v> </v>
      </c>
    </row>
    <row r="19" spans="2:28" s="71" customFormat="1" ht="12.75">
      <c r="B19" s="46">
        <v>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51"/>
      <c r="R19" s="48"/>
      <c r="S19" s="50"/>
      <c r="T19" s="48"/>
      <c r="U19" s="50"/>
      <c r="V19" s="50"/>
      <c r="W19" s="83"/>
      <c r="X19" s="84"/>
      <c r="Y19" s="84"/>
      <c r="AA19" s="72">
        <f>SUM(C19:N19)</f>
        <v>0</v>
      </c>
      <c r="AB19" s="73" t="str">
        <f>IF(AA19=100,"ОК"," ")</f>
        <v> </v>
      </c>
    </row>
    <row r="20" spans="2:27" ht="12.75">
      <c r="B20" s="80">
        <v>7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3"/>
      <c r="Q20" s="64"/>
      <c r="R20" s="63"/>
      <c r="S20" s="64"/>
      <c r="T20" s="63"/>
      <c r="U20" s="65"/>
      <c r="V20" s="65"/>
      <c r="W20" s="61"/>
      <c r="X20" s="61"/>
      <c r="Y20" s="66"/>
      <c r="AA20" s="4">
        <f t="shared" si="0"/>
        <v>0</v>
      </c>
    </row>
    <row r="21" spans="2:27" ht="12.75">
      <c r="B21" s="80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4">
        <f t="shared" si="0"/>
        <v>0</v>
      </c>
    </row>
    <row r="22" spans="2:27" ht="12.75">
      <c r="B22" s="80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8"/>
      <c r="P22" s="63"/>
      <c r="Q22" s="64"/>
      <c r="R22" s="63"/>
      <c r="S22" s="64"/>
      <c r="T22" s="63"/>
      <c r="U22" s="65"/>
      <c r="V22" s="65"/>
      <c r="W22" s="69"/>
      <c r="X22" s="69"/>
      <c r="Y22" s="69"/>
      <c r="AA22" s="4">
        <f t="shared" si="0"/>
        <v>0</v>
      </c>
    </row>
    <row r="23" spans="2:28" s="71" customFormat="1" ht="12.75">
      <c r="B23" s="46">
        <v>10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51"/>
      <c r="R23" s="48"/>
      <c r="S23" s="50"/>
      <c r="T23" s="48"/>
      <c r="U23" s="50"/>
      <c r="V23" s="50"/>
      <c r="W23" s="43"/>
      <c r="X23" s="44"/>
      <c r="Y23" s="45"/>
      <c r="AA23" s="72">
        <f>SUM(C23:N23)</f>
        <v>0</v>
      </c>
      <c r="AB23" s="73" t="str">
        <f>IF(AA23=100,"ОК"," ")</f>
        <v> </v>
      </c>
    </row>
    <row r="24" spans="2:28" s="71" customFormat="1" ht="12.75">
      <c r="B24" s="46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51"/>
      <c r="R24" s="48"/>
      <c r="S24" s="50"/>
      <c r="T24" s="48"/>
      <c r="U24" s="50"/>
      <c r="V24" s="50"/>
      <c r="W24" s="43"/>
      <c r="X24" s="44"/>
      <c r="Y24" s="45"/>
      <c r="AA24" s="4">
        <f t="shared" si="0"/>
        <v>0</v>
      </c>
      <c r="AB24" s="73" t="str">
        <f>IF(AA24=100,"ОК"," ")</f>
        <v> </v>
      </c>
    </row>
    <row r="25" spans="2:28" s="71" customFormat="1" ht="12.75">
      <c r="B25" s="46">
        <v>12</v>
      </c>
      <c r="C25" s="47">
        <v>92.1791</v>
      </c>
      <c r="D25" s="47">
        <v>4.082</v>
      </c>
      <c r="E25" s="47">
        <v>0.9899</v>
      </c>
      <c r="F25" s="47">
        <v>0.1322</v>
      </c>
      <c r="G25" s="47">
        <v>0.2196</v>
      </c>
      <c r="H25" s="47">
        <v>0.0077</v>
      </c>
      <c r="I25" s="47">
        <v>0.076</v>
      </c>
      <c r="J25" s="47">
        <v>0.0609</v>
      </c>
      <c r="K25" s="47">
        <v>0.1319</v>
      </c>
      <c r="L25" s="47">
        <v>0.0096</v>
      </c>
      <c r="M25" s="47">
        <v>1.7144</v>
      </c>
      <c r="N25" s="47">
        <v>0.3967</v>
      </c>
      <c r="O25" s="47">
        <v>0.7305</v>
      </c>
      <c r="P25" s="48">
        <v>34.9</v>
      </c>
      <c r="Q25" s="51">
        <v>8335</v>
      </c>
      <c r="R25" s="48">
        <v>38.64</v>
      </c>
      <c r="S25" s="50">
        <v>9229</v>
      </c>
      <c r="T25" s="48">
        <v>49.62</v>
      </c>
      <c r="U25" s="50"/>
      <c r="V25" s="50"/>
      <c r="W25" s="83"/>
      <c r="X25" s="84"/>
      <c r="Y25" s="84"/>
      <c r="AA25" s="72">
        <f>SUM(C25:N25)</f>
        <v>100</v>
      </c>
      <c r="AB25" s="73" t="str">
        <f>IF(AA25=100,"ОК"," ")</f>
        <v>ОК</v>
      </c>
    </row>
    <row r="26" spans="2:27" ht="12.75">
      <c r="B26" s="80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4">
        <f t="shared" si="0"/>
        <v>0</v>
      </c>
    </row>
    <row r="27" spans="2:27" ht="12.75">
      <c r="B27" s="67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51"/>
      <c r="R27" s="48"/>
      <c r="S27" s="51"/>
      <c r="T27" s="48"/>
      <c r="U27" s="50"/>
      <c r="V27" s="50"/>
      <c r="W27" s="43"/>
      <c r="X27" s="44"/>
      <c r="Y27" s="45"/>
      <c r="AA27" s="4">
        <f t="shared" si="0"/>
        <v>0</v>
      </c>
    </row>
    <row r="28" spans="2:27" ht="12.75">
      <c r="B28" s="80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3"/>
      <c r="Q28" s="64"/>
      <c r="R28" s="63"/>
      <c r="S28" s="64"/>
      <c r="T28" s="63"/>
      <c r="U28" s="65"/>
      <c r="V28" s="65"/>
      <c r="W28" s="61"/>
      <c r="X28" s="61"/>
      <c r="Y28" s="66"/>
      <c r="AA28" s="4">
        <f t="shared" si="0"/>
        <v>0</v>
      </c>
    </row>
    <row r="29" spans="2:28" s="71" customFormat="1" ht="12.75">
      <c r="B29" s="46">
        <v>16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51"/>
      <c r="R29" s="48"/>
      <c r="S29" s="51"/>
      <c r="T29" s="48"/>
      <c r="U29" s="50"/>
      <c r="V29" s="52"/>
      <c r="W29" s="43"/>
      <c r="X29" s="50"/>
      <c r="Y29" s="50"/>
      <c r="AA29" s="72">
        <f>SUM(C29:N29)</f>
        <v>0</v>
      </c>
      <c r="AB29" s="73" t="str">
        <f>IF(AA29=100,"ОК"," ")</f>
        <v> </v>
      </c>
    </row>
    <row r="30" spans="2:27" ht="12.75">
      <c r="B30" s="6">
        <v>17</v>
      </c>
      <c r="C30" s="6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3"/>
      <c r="Q30" s="64"/>
      <c r="R30" s="63"/>
      <c r="S30" s="64"/>
      <c r="T30" s="63"/>
      <c r="U30" s="65"/>
      <c r="V30" s="65"/>
      <c r="W30" s="61"/>
      <c r="X30" s="61"/>
      <c r="Y30" s="66"/>
      <c r="AA30" s="4">
        <f t="shared" si="0"/>
        <v>0</v>
      </c>
    </row>
    <row r="31" spans="2:28" s="71" customFormat="1" ht="12.75">
      <c r="B31" s="46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51"/>
      <c r="R31" s="48"/>
      <c r="S31" s="51"/>
      <c r="T31" s="48"/>
      <c r="U31" s="50"/>
      <c r="V31" s="52"/>
      <c r="W31" s="43"/>
      <c r="X31" s="50"/>
      <c r="Y31" s="50"/>
      <c r="AA31" s="72">
        <f>SUM(C31:N31)</f>
        <v>0</v>
      </c>
      <c r="AB31" s="73" t="str">
        <f>IF(AA31=100,"ОК"," ")</f>
        <v> </v>
      </c>
    </row>
    <row r="32" spans="2:27" ht="12.75">
      <c r="B32" s="6">
        <v>19</v>
      </c>
      <c r="C32" s="66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8"/>
      <c r="P32" s="63"/>
      <c r="Q32" s="64"/>
      <c r="R32" s="63"/>
      <c r="S32" s="64"/>
      <c r="T32" s="63"/>
      <c r="U32" s="65"/>
      <c r="V32" s="65"/>
      <c r="W32" s="61"/>
      <c r="X32" s="61"/>
      <c r="Y32" s="66"/>
      <c r="AA32" s="4">
        <f t="shared" si="0"/>
        <v>0</v>
      </c>
    </row>
    <row r="33" spans="2:27" ht="12.75">
      <c r="B33" s="6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3"/>
      <c r="Q33" s="64"/>
      <c r="R33" s="63"/>
      <c r="S33" s="64"/>
      <c r="T33" s="63"/>
      <c r="U33" s="65"/>
      <c r="V33" s="65"/>
      <c r="W33" s="61"/>
      <c r="X33" s="61"/>
      <c r="Y33" s="66"/>
      <c r="AA33" s="4">
        <f t="shared" si="0"/>
        <v>0</v>
      </c>
    </row>
    <row r="34" spans="2:28" s="71" customFormat="1" ht="12.75">
      <c r="B34" s="46">
        <v>21</v>
      </c>
      <c r="C34" s="47">
        <v>88.0267</v>
      </c>
      <c r="D34" s="47">
        <v>2.9849</v>
      </c>
      <c r="E34" s="47">
        <v>1.3809</v>
      </c>
      <c r="F34" s="47">
        <v>0.204</v>
      </c>
      <c r="G34" s="47">
        <v>0.3636</v>
      </c>
      <c r="H34" s="47">
        <v>0.0028</v>
      </c>
      <c r="I34" s="47">
        <v>0.1228</v>
      </c>
      <c r="J34" s="47">
        <v>0.0952</v>
      </c>
      <c r="K34" s="47">
        <v>0.0935</v>
      </c>
      <c r="L34" s="47">
        <v>0.0107</v>
      </c>
      <c r="M34" s="47">
        <v>3.6658</v>
      </c>
      <c r="N34" s="47">
        <v>3.0489</v>
      </c>
      <c r="O34" s="47">
        <v>0.7737</v>
      </c>
      <c r="P34" s="48">
        <v>33.47</v>
      </c>
      <c r="Q34" s="51">
        <v>7994</v>
      </c>
      <c r="R34" s="48">
        <v>37.05</v>
      </c>
      <c r="S34" s="51">
        <v>8849</v>
      </c>
      <c r="T34" s="48">
        <v>46.23</v>
      </c>
      <c r="U34" s="50"/>
      <c r="V34" s="52"/>
      <c r="W34" s="43"/>
      <c r="X34" s="50"/>
      <c r="Y34" s="50"/>
      <c r="AA34" s="72">
        <f>SUM(C34:N34)</f>
        <v>99.99980000000001</v>
      </c>
      <c r="AB34" s="73" t="str">
        <f>IF(AA34=100,"ОК"," ")</f>
        <v> </v>
      </c>
    </row>
    <row r="35" spans="2:27" ht="12.75">
      <c r="B35" s="6">
        <v>22</v>
      </c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3"/>
      <c r="Q35" s="64"/>
      <c r="R35" s="63"/>
      <c r="S35" s="64"/>
      <c r="T35" s="63"/>
      <c r="U35" s="65"/>
      <c r="V35" s="65"/>
      <c r="W35" s="61"/>
      <c r="X35" s="61"/>
      <c r="Y35" s="66"/>
      <c r="AA35" s="4">
        <f t="shared" si="0"/>
        <v>0</v>
      </c>
    </row>
    <row r="36" spans="2:28" s="71" customFormat="1" ht="12.75">
      <c r="B36" s="46">
        <v>23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51"/>
      <c r="R36" s="48"/>
      <c r="S36" s="51"/>
      <c r="T36" s="48"/>
      <c r="U36" s="50"/>
      <c r="V36" s="52"/>
      <c r="W36" s="43"/>
      <c r="X36" s="50"/>
      <c r="Y36" s="50"/>
      <c r="AA36" s="72">
        <f>SUM(C36:N36)</f>
        <v>0</v>
      </c>
      <c r="AB36" s="73" t="str">
        <f>IF(AA36=100,"ОК"," ")</f>
        <v> </v>
      </c>
    </row>
    <row r="37" spans="2:27" ht="12.75">
      <c r="B37" s="6">
        <v>24</v>
      </c>
      <c r="C37" s="6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8"/>
      <c r="P37" s="63"/>
      <c r="Q37" s="64"/>
      <c r="R37" s="63"/>
      <c r="S37" s="64"/>
      <c r="T37" s="63"/>
      <c r="U37" s="65"/>
      <c r="V37" s="65"/>
      <c r="W37" s="61"/>
      <c r="X37" s="69"/>
      <c r="Y37" s="69"/>
      <c r="AA37" s="4">
        <f t="shared" si="0"/>
        <v>0</v>
      </c>
    </row>
    <row r="38" spans="2:28" s="71" customFormat="1" ht="12.75">
      <c r="B38" s="46">
        <v>25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51"/>
      <c r="R38" s="48"/>
      <c r="S38" s="51"/>
      <c r="T38" s="48"/>
      <c r="U38" s="50"/>
      <c r="V38" s="52"/>
      <c r="W38" s="53"/>
      <c r="X38" s="50"/>
      <c r="Y38" s="50"/>
      <c r="AA38" s="4">
        <f t="shared" si="0"/>
        <v>0</v>
      </c>
      <c r="AB38" s="73" t="str">
        <f>IF(AA38=100,"ОК"," ")</f>
        <v> </v>
      </c>
    </row>
    <row r="39" spans="2:27" ht="12.75">
      <c r="B39" s="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8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4">
        <f t="shared" si="0"/>
        <v>0</v>
      </c>
    </row>
    <row r="40" spans="2:28" s="71" customFormat="1" ht="12.75">
      <c r="B40" s="46">
        <v>27</v>
      </c>
      <c r="C40" s="47">
        <v>87.9723</v>
      </c>
      <c r="D40" s="47">
        <v>3.1404</v>
      </c>
      <c r="E40" s="47">
        <v>1.486</v>
      </c>
      <c r="F40" s="47">
        <v>0.2173</v>
      </c>
      <c r="G40" s="47">
        <v>0.3968</v>
      </c>
      <c r="H40" s="47">
        <v>0.004</v>
      </c>
      <c r="I40" s="47">
        <v>0.1158</v>
      </c>
      <c r="J40" s="47">
        <v>0.0943</v>
      </c>
      <c r="K40" s="47">
        <v>0.1153</v>
      </c>
      <c r="L40" s="47">
        <v>0.01</v>
      </c>
      <c r="M40" s="47">
        <v>3.7304</v>
      </c>
      <c r="N40" s="47">
        <v>2.7174</v>
      </c>
      <c r="O40" s="47">
        <v>0.7736</v>
      </c>
      <c r="P40" s="48">
        <v>33.71</v>
      </c>
      <c r="Q40" s="51">
        <v>8052</v>
      </c>
      <c r="R40" s="48">
        <v>37.33</v>
      </c>
      <c r="S40" s="51">
        <v>8912</v>
      </c>
      <c r="T40" s="48">
        <v>46.56</v>
      </c>
      <c r="U40" s="85">
        <v>-8.5</v>
      </c>
      <c r="V40" s="85">
        <v>-7.1</v>
      </c>
      <c r="W40" s="43"/>
      <c r="X40" s="50"/>
      <c r="Y40" s="50"/>
      <c r="AA40" s="72">
        <f>SUM(C40:N40)</f>
        <v>100.00000000000001</v>
      </c>
      <c r="AB40" s="73" t="str">
        <f>IF(AA40=100,"ОК"," ")</f>
        <v>ОК</v>
      </c>
    </row>
    <row r="41" spans="2:27" ht="12.75">
      <c r="B41" s="6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8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4">
        <f t="shared" si="0"/>
        <v>0</v>
      </c>
    </row>
    <row r="42" spans="2:28" s="71" customFormat="1" ht="12.75">
      <c r="B42" s="46">
        <v>29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51"/>
      <c r="R42" s="48"/>
      <c r="S42" s="51"/>
      <c r="T42" s="48"/>
      <c r="U42" s="50"/>
      <c r="V42" s="52"/>
      <c r="W42" s="43"/>
      <c r="X42" s="50"/>
      <c r="Y42" s="50"/>
      <c r="AA42" s="72">
        <f>SUM(C42:N42)</f>
        <v>0</v>
      </c>
      <c r="AB42" s="73" t="str">
        <f>IF(AA42=100,"ОК"," ")</f>
        <v> </v>
      </c>
    </row>
    <row r="43" spans="2:28" s="71" customFormat="1" ht="12.75">
      <c r="B43" s="46">
        <v>30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51"/>
      <c r="R43" s="48"/>
      <c r="S43" s="51"/>
      <c r="T43" s="48"/>
      <c r="U43" s="50"/>
      <c r="V43" s="52"/>
      <c r="W43" s="44"/>
      <c r="X43" s="50"/>
      <c r="Y43" s="50"/>
      <c r="AA43" s="72">
        <f>SUM(C43:N43)</f>
        <v>0</v>
      </c>
      <c r="AB43" s="73" t="str">
        <f>IF(AA43=100,"ОК"," ")</f>
        <v> </v>
      </c>
    </row>
    <row r="44" spans="2:27" ht="14.25" customHeight="1">
      <c r="B44" s="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8"/>
      <c r="P44" s="63"/>
      <c r="Q44" s="64"/>
      <c r="R44" s="63"/>
      <c r="S44" s="64"/>
      <c r="T44" s="70"/>
      <c r="U44" s="65"/>
      <c r="V44" s="65"/>
      <c r="W44" s="61"/>
      <c r="X44" s="61"/>
      <c r="Y44" s="66"/>
      <c r="AA44" s="4">
        <f t="shared" si="0"/>
        <v>0</v>
      </c>
    </row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58</v>
      </c>
      <c r="Q46" s="9"/>
      <c r="R46" s="9"/>
      <c r="S46" s="9"/>
      <c r="T46" s="74"/>
      <c r="U46" s="75"/>
      <c r="V46" s="75"/>
      <c r="W46" s="101">
        <v>42582</v>
      </c>
      <c r="X46" s="102"/>
      <c r="Y46" s="76"/>
      <c r="AC46" s="77"/>
    </row>
    <row r="47" spans="4:29" s="1" customFormat="1" ht="12.75">
      <c r="D47" s="1" t="s">
        <v>27</v>
      </c>
      <c r="M47" s="2" t="s">
        <v>0</v>
      </c>
      <c r="O47" s="2"/>
      <c r="P47" s="78" t="s">
        <v>29</v>
      </c>
      <c r="Q47" s="78"/>
      <c r="T47" s="2"/>
      <c r="W47" s="2"/>
      <c r="X47" s="2" t="s">
        <v>16</v>
      </c>
      <c r="AC47" s="77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59</v>
      </c>
      <c r="Q48" s="9"/>
      <c r="R48" s="9"/>
      <c r="S48" s="9"/>
      <c r="T48" s="9"/>
      <c r="U48" s="75"/>
      <c r="V48" s="75"/>
      <c r="W48" s="101">
        <v>42582</v>
      </c>
      <c r="X48" s="102"/>
      <c r="Y48" s="9"/>
      <c r="AC48" s="77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7"/>
    </row>
  </sheetData>
  <sheetProtection/>
  <mergeCells count="31">
    <mergeCell ref="B7:Y7"/>
    <mergeCell ref="S11:S13"/>
    <mergeCell ref="Q11:Q13"/>
    <mergeCell ref="L11:L13"/>
    <mergeCell ref="E11:E13"/>
    <mergeCell ref="C6:AA6"/>
    <mergeCell ref="Y10:Y13"/>
    <mergeCell ref="U10:U13"/>
    <mergeCell ref="D11:D13"/>
    <mergeCell ref="G11:G13"/>
    <mergeCell ref="W48:X48"/>
    <mergeCell ref="H11:H13"/>
    <mergeCell ref="O11:O13"/>
    <mergeCell ref="W46:X46"/>
    <mergeCell ref="R11:R13"/>
    <mergeCell ref="C10:N10"/>
    <mergeCell ref="N11:N13"/>
    <mergeCell ref="K11:K13"/>
    <mergeCell ref="I11:I13"/>
    <mergeCell ref="C11:C13"/>
    <mergeCell ref="V10:V13"/>
    <mergeCell ref="T11:T13"/>
    <mergeCell ref="M11:M13"/>
    <mergeCell ref="J11:J13"/>
    <mergeCell ref="O10:T10"/>
    <mergeCell ref="F11:F13"/>
    <mergeCell ref="B8:Y8"/>
    <mergeCell ref="B10:B13"/>
    <mergeCell ref="W10:W13"/>
    <mergeCell ref="X10:X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7" zoomScaleNormal="77" zoomScaleSheetLayoutView="82" workbookViewId="0" topLeftCell="B28">
      <selection activeCell="V49" sqref="V4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3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3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3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C3" s="58"/>
    </row>
    <row r="4" spans="2:25" ht="12.75">
      <c r="B4" s="34"/>
      <c r="C4" s="34"/>
      <c r="D4" s="34"/>
      <c r="E4" s="34"/>
      <c r="F4" s="34"/>
      <c r="G4" s="34"/>
      <c r="H4" s="34"/>
      <c r="I4" s="33"/>
      <c r="J4" s="35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"/>
    </row>
    <row r="5" spans="2:25" ht="15">
      <c r="B5" s="33"/>
      <c r="C5" s="109" t="s">
        <v>35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7"/>
    </row>
    <row r="6" spans="2:25" ht="18" customHeight="1">
      <c r="B6" s="113" t="s">
        <v>51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2:25" ht="18" customHeight="1">
      <c r="B7" s="110" t="s">
        <v>57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8"/>
    </row>
    <row r="8" spans="2:25" ht="18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9"/>
    </row>
    <row r="10" spans="2:26" ht="30" customHeight="1">
      <c r="B10" s="86" t="s">
        <v>26</v>
      </c>
      <c r="C10" s="90" t="s">
        <v>39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104" t="s">
        <v>40</v>
      </c>
      <c r="X10" s="114" t="s">
        <v>42</v>
      </c>
      <c r="Y10" s="20"/>
      <c r="Z10"/>
    </row>
    <row r="11" spans="2:26" ht="48.75" customHeight="1">
      <c r="B11" s="87"/>
      <c r="C11" s="95" t="s">
        <v>52</v>
      </c>
      <c r="D11" s="89" t="s">
        <v>53</v>
      </c>
      <c r="E11" s="89"/>
      <c r="F11" s="89"/>
      <c r="G11" s="89"/>
      <c r="H11" s="89"/>
      <c r="I11" s="89"/>
      <c r="J11" s="89"/>
      <c r="K11" s="89"/>
      <c r="L11" s="89"/>
      <c r="M11" s="86"/>
      <c r="N11" s="86"/>
      <c r="O11" s="86"/>
      <c r="P11" s="86"/>
      <c r="Q11" s="86"/>
      <c r="R11" s="86"/>
      <c r="S11" s="86"/>
      <c r="T11" s="86"/>
      <c r="U11" s="86"/>
      <c r="V11" s="106"/>
      <c r="W11" s="104"/>
      <c r="X11" s="115"/>
      <c r="Y11" s="20"/>
      <c r="Z11"/>
    </row>
    <row r="12" spans="2:26" ht="15.75" customHeight="1">
      <c r="B12" s="87"/>
      <c r="C12" s="95"/>
      <c r="D12" s="89"/>
      <c r="E12" s="89"/>
      <c r="F12" s="89"/>
      <c r="G12" s="89"/>
      <c r="H12" s="89"/>
      <c r="I12" s="89"/>
      <c r="J12" s="89"/>
      <c r="K12" s="89"/>
      <c r="L12" s="89"/>
      <c r="M12" s="87"/>
      <c r="N12" s="87"/>
      <c r="O12" s="87"/>
      <c r="P12" s="87"/>
      <c r="Q12" s="87"/>
      <c r="R12" s="87"/>
      <c r="S12" s="87"/>
      <c r="T12" s="87"/>
      <c r="U12" s="87"/>
      <c r="V12" s="107"/>
      <c r="W12" s="104"/>
      <c r="X12" s="115"/>
      <c r="Y12" s="20"/>
      <c r="Z12"/>
    </row>
    <row r="13" spans="2:26" ht="30" customHeight="1">
      <c r="B13" s="93"/>
      <c r="C13" s="95"/>
      <c r="D13" s="89"/>
      <c r="E13" s="89"/>
      <c r="F13" s="89"/>
      <c r="G13" s="89"/>
      <c r="H13" s="89"/>
      <c r="I13" s="89"/>
      <c r="J13" s="89"/>
      <c r="K13" s="89"/>
      <c r="L13" s="89"/>
      <c r="M13" s="88"/>
      <c r="N13" s="88"/>
      <c r="O13" s="88"/>
      <c r="P13" s="88"/>
      <c r="Q13" s="88"/>
      <c r="R13" s="88"/>
      <c r="S13" s="88"/>
      <c r="T13" s="88"/>
      <c r="U13" s="88"/>
      <c r="V13" s="108"/>
      <c r="W13" s="104"/>
      <c r="X13" s="116"/>
      <c r="Y13" s="20"/>
      <c r="Z13"/>
    </row>
    <row r="14" spans="2:27" ht="15.75" customHeight="1">
      <c r="B14" s="13">
        <v>1</v>
      </c>
      <c r="C14" s="37">
        <v>0</v>
      </c>
      <c r="D14" s="37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0">
        <f>SUM(C14:V14)</f>
        <v>0</v>
      </c>
      <c r="X14" s="38">
        <v>34.95</v>
      </c>
      <c r="Y14" s="21"/>
      <c r="Z14" s="117" t="s">
        <v>43</v>
      </c>
      <c r="AA14" s="117"/>
    </row>
    <row r="15" spans="2:27" ht="15.75">
      <c r="B15" s="13">
        <v>2</v>
      </c>
      <c r="C15" s="37">
        <v>0</v>
      </c>
      <c r="D15" s="37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0">
        <f aca="true" t="shared" si="0" ref="W15:W44">SUM(C15:V15)</f>
        <v>0</v>
      </c>
      <c r="X15" s="28">
        <f>IF(Паспорт!P15&gt;0,Паспорт!P15,X14)</f>
        <v>34.95</v>
      </c>
      <c r="Y15" s="21"/>
      <c r="Z15" s="117"/>
      <c r="AA15" s="117"/>
    </row>
    <row r="16" spans="2:27" ht="15.75">
      <c r="B16" s="13">
        <v>3</v>
      </c>
      <c r="C16" s="37">
        <v>0</v>
      </c>
      <c r="D16" s="37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0">
        <f t="shared" si="0"/>
        <v>0</v>
      </c>
      <c r="X16" s="28">
        <f>IF(Паспорт!P16&gt;0,Паспорт!P16,X15)</f>
        <v>34.95</v>
      </c>
      <c r="Y16" s="21"/>
      <c r="Z16" s="117"/>
      <c r="AA16" s="117"/>
    </row>
    <row r="17" spans="2:27" ht="15.75">
      <c r="B17" s="13">
        <v>4</v>
      </c>
      <c r="C17" s="37">
        <v>0</v>
      </c>
      <c r="D17" s="37"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0">
        <f t="shared" si="0"/>
        <v>0</v>
      </c>
      <c r="X17" s="28">
        <f>IF(Паспорт!P17&gt;0,Паспорт!P17,X16)</f>
        <v>34.95</v>
      </c>
      <c r="Y17" s="21"/>
      <c r="Z17" s="117"/>
      <c r="AA17" s="117"/>
    </row>
    <row r="18" spans="2:27" ht="15.75">
      <c r="B18" s="13">
        <v>5</v>
      </c>
      <c r="C18" s="37">
        <v>0</v>
      </c>
      <c r="D18" s="37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0">
        <f t="shared" si="0"/>
        <v>0</v>
      </c>
      <c r="X18" s="28">
        <f>IF(Паспорт!P18&gt;0,Паспорт!P18,X17)</f>
        <v>34.95</v>
      </c>
      <c r="Y18" s="21"/>
      <c r="Z18" s="117"/>
      <c r="AA18" s="117"/>
    </row>
    <row r="19" spans="2:27" ht="15.75" customHeight="1">
      <c r="B19" s="13">
        <v>6</v>
      </c>
      <c r="C19" s="37">
        <v>0</v>
      </c>
      <c r="D19" s="37"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0">
        <f t="shared" si="0"/>
        <v>0</v>
      </c>
      <c r="X19" s="28">
        <f>IF(Паспорт!P19&gt;0,Паспорт!P19,X18)</f>
        <v>34.95</v>
      </c>
      <c r="Y19" s="21"/>
      <c r="Z19" s="117"/>
      <c r="AA19" s="117"/>
    </row>
    <row r="20" spans="2:27" ht="15.75">
      <c r="B20" s="13">
        <v>7</v>
      </c>
      <c r="C20" s="37">
        <v>0</v>
      </c>
      <c r="D20" s="37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0">
        <f t="shared" si="0"/>
        <v>0</v>
      </c>
      <c r="X20" s="28">
        <f>IF(Паспорт!P20&gt;0,Паспорт!P20,X19)</f>
        <v>34.95</v>
      </c>
      <c r="Y20" s="21"/>
      <c r="Z20" s="117"/>
      <c r="AA20" s="117"/>
    </row>
    <row r="21" spans="2:27" ht="15.75">
      <c r="B21" s="13">
        <v>8</v>
      </c>
      <c r="C21" s="37">
        <v>0</v>
      </c>
      <c r="D21" s="37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0">
        <f t="shared" si="0"/>
        <v>0</v>
      </c>
      <c r="X21" s="28">
        <f>IF(Паспорт!P21&gt;0,Паспорт!P21,X20)</f>
        <v>34.95</v>
      </c>
      <c r="Y21" s="21"/>
      <c r="Z21" s="117"/>
      <c r="AA21" s="117"/>
    </row>
    <row r="22" spans="2:26" ht="15" customHeight="1">
      <c r="B22" s="13">
        <v>9</v>
      </c>
      <c r="C22" s="37">
        <v>0</v>
      </c>
      <c r="D22" s="37">
        <v>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0">
        <f t="shared" si="0"/>
        <v>0</v>
      </c>
      <c r="X22" s="28">
        <f>IF(Паспорт!P22&gt;0,Паспорт!P22,X21)</f>
        <v>34.95</v>
      </c>
      <c r="Y22" s="21"/>
      <c r="Z22" s="26"/>
    </row>
    <row r="23" spans="2:26" ht="15.75">
      <c r="B23" s="13">
        <v>10</v>
      </c>
      <c r="C23" s="37">
        <v>0</v>
      </c>
      <c r="D23" s="37"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0">
        <f t="shared" si="0"/>
        <v>0</v>
      </c>
      <c r="X23" s="28">
        <f>IF(Паспорт!P23&gt;0,Паспорт!P23,X22)</f>
        <v>34.95</v>
      </c>
      <c r="Y23" s="21"/>
      <c r="Z23" s="26"/>
    </row>
    <row r="24" spans="2:26" ht="15.75">
      <c r="B24" s="13">
        <v>11</v>
      </c>
      <c r="C24" s="37">
        <v>0</v>
      </c>
      <c r="D24" s="37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0">
        <f t="shared" si="0"/>
        <v>0</v>
      </c>
      <c r="X24" s="28">
        <f>IF(Паспорт!P24&gt;0,Паспорт!P24,X23)</f>
        <v>34.95</v>
      </c>
      <c r="Y24" s="21"/>
      <c r="Z24" s="26"/>
    </row>
    <row r="25" spans="2:26" ht="15.75">
      <c r="B25" s="13">
        <v>12</v>
      </c>
      <c r="C25" s="37">
        <v>0</v>
      </c>
      <c r="D25" s="37"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0">
        <f t="shared" si="0"/>
        <v>0</v>
      </c>
      <c r="X25" s="28">
        <f>IF(Паспорт!P25&gt;0,Паспорт!P25,X24)</f>
        <v>34.9</v>
      </c>
      <c r="Y25" s="21"/>
      <c r="Z25" s="26"/>
    </row>
    <row r="26" spans="2:26" ht="15.75">
      <c r="B26" s="13">
        <v>13</v>
      </c>
      <c r="C26" s="37">
        <v>0</v>
      </c>
      <c r="D26" s="37">
        <v>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0">
        <f t="shared" si="0"/>
        <v>0</v>
      </c>
      <c r="X26" s="28">
        <f>IF(Паспорт!P26&gt;0,Паспорт!P26,X25)</f>
        <v>34.9</v>
      </c>
      <c r="Y26" s="21"/>
      <c r="Z26" s="26"/>
    </row>
    <row r="27" spans="2:26" ht="15.75">
      <c r="B27" s="13">
        <v>14</v>
      </c>
      <c r="C27" s="37">
        <v>0</v>
      </c>
      <c r="D27" s="37">
        <v>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0">
        <f t="shared" si="0"/>
        <v>0</v>
      </c>
      <c r="X27" s="28">
        <f>IF(Паспорт!P27&gt;0,Паспорт!P27,X26)</f>
        <v>34.9</v>
      </c>
      <c r="Y27" s="21"/>
      <c r="Z27" s="26"/>
    </row>
    <row r="28" spans="2:26" ht="15.75">
      <c r="B28" s="13">
        <v>15</v>
      </c>
      <c r="C28" s="37">
        <v>0</v>
      </c>
      <c r="D28" s="37">
        <v>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0">
        <f t="shared" si="0"/>
        <v>0</v>
      </c>
      <c r="X28" s="28">
        <f>IF(Паспорт!P28&gt;0,Паспорт!P28,X27)</f>
        <v>34.9</v>
      </c>
      <c r="Y28" s="21"/>
      <c r="Z28" s="26"/>
    </row>
    <row r="29" spans="2:26" ht="15.75">
      <c r="B29" s="14">
        <v>16</v>
      </c>
      <c r="C29" s="37">
        <v>0</v>
      </c>
      <c r="D29" s="37">
        <v>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0">
        <f t="shared" si="0"/>
        <v>0</v>
      </c>
      <c r="X29" s="28">
        <f>IF(Паспорт!P29&gt;0,Паспорт!P29,X28)</f>
        <v>34.9</v>
      </c>
      <c r="Y29" s="21"/>
      <c r="Z29" s="26"/>
    </row>
    <row r="30" spans="2:26" ht="15.75">
      <c r="B30" s="14">
        <v>17</v>
      </c>
      <c r="C30" s="37">
        <v>0</v>
      </c>
      <c r="D30" s="37">
        <v>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0">
        <f t="shared" si="0"/>
        <v>0</v>
      </c>
      <c r="X30" s="28">
        <f>IF(Паспорт!P30&gt;0,Паспорт!P30,X29)</f>
        <v>34.9</v>
      </c>
      <c r="Y30" s="21"/>
      <c r="Z30" s="26"/>
    </row>
    <row r="31" spans="2:26" ht="15.75">
      <c r="B31" s="14">
        <v>18</v>
      </c>
      <c r="C31" s="37">
        <v>0</v>
      </c>
      <c r="D31" s="37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0">
        <f t="shared" si="0"/>
        <v>0</v>
      </c>
      <c r="X31" s="28">
        <f>IF(Паспорт!P31&gt;0,Паспорт!P31,X30)</f>
        <v>34.9</v>
      </c>
      <c r="Y31" s="21"/>
      <c r="Z31" s="26"/>
    </row>
    <row r="32" spans="2:26" ht="15.75">
      <c r="B32" s="14">
        <v>19</v>
      </c>
      <c r="C32" s="37">
        <v>0</v>
      </c>
      <c r="D32" s="37">
        <v>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0">
        <f t="shared" si="0"/>
        <v>0</v>
      </c>
      <c r="X32" s="28">
        <f>IF(Паспорт!P32&gt;0,Паспорт!P32,X31)</f>
        <v>34.9</v>
      </c>
      <c r="Y32" s="21"/>
      <c r="Z32" s="26"/>
    </row>
    <row r="33" spans="2:26" ht="15.75">
      <c r="B33" s="14">
        <v>20</v>
      </c>
      <c r="C33" s="37">
        <v>0</v>
      </c>
      <c r="D33" s="37">
        <v>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0">
        <f t="shared" si="0"/>
        <v>0</v>
      </c>
      <c r="X33" s="28">
        <f>IF(Паспорт!P33&gt;0,Паспорт!P33,X32)</f>
        <v>34.9</v>
      </c>
      <c r="Y33" s="21"/>
      <c r="Z33" s="26"/>
    </row>
    <row r="34" spans="2:26" ht="15.75">
      <c r="B34" s="14">
        <v>21</v>
      </c>
      <c r="C34" s="37">
        <v>0</v>
      </c>
      <c r="D34" s="37"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0">
        <f t="shared" si="0"/>
        <v>0</v>
      </c>
      <c r="X34" s="28">
        <f>IF(Паспорт!P34&gt;0,Паспорт!P34,X33)</f>
        <v>33.47</v>
      </c>
      <c r="Y34" s="21"/>
      <c r="Z34" s="26"/>
    </row>
    <row r="35" spans="2:26" ht="15.75">
      <c r="B35" s="14">
        <v>22</v>
      </c>
      <c r="C35" s="37">
        <v>0</v>
      </c>
      <c r="D35" s="37">
        <v>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0">
        <f t="shared" si="0"/>
        <v>0</v>
      </c>
      <c r="X35" s="28">
        <f>IF(Паспорт!P35&gt;0,Паспорт!P35,X34)</f>
        <v>33.47</v>
      </c>
      <c r="Y35" s="21"/>
      <c r="Z35" s="26"/>
    </row>
    <row r="36" spans="2:26" ht="15.75">
      <c r="B36" s="14">
        <v>23</v>
      </c>
      <c r="C36" s="37">
        <v>0</v>
      </c>
      <c r="D36" s="37">
        <v>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0">
        <f t="shared" si="0"/>
        <v>0</v>
      </c>
      <c r="X36" s="28">
        <f>IF(Паспорт!P36&gt;0,Паспорт!P36,X35)</f>
        <v>33.47</v>
      </c>
      <c r="Y36" s="21"/>
      <c r="Z36" s="26"/>
    </row>
    <row r="37" spans="2:26" ht="15.75">
      <c r="B37" s="14">
        <v>24</v>
      </c>
      <c r="C37" s="37">
        <v>0</v>
      </c>
      <c r="D37" s="37">
        <v>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0">
        <f t="shared" si="0"/>
        <v>0</v>
      </c>
      <c r="X37" s="28">
        <f>IF(Паспорт!P37&gt;0,Паспорт!P37,X36)</f>
        <v>33.47</v>
      </c>
      <c r="Y37" s="21"/>
      <c r="Z37" s="26"/>
    </row>
    <row r="38" spans="2:26" ht="15.75">
      <c r="B38" s="14">
        <v>25</v>
      </c>
      <c r="C38" s="37">
        <v>0</v>
      </c>
      <c r="D38" s="37"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0">
        <f t="shared" si="0"/>
        <v>0</v>
      </c>
      <c r="X38" s="28">
        <f>IF(Паспорт!P38&gt;0,Паспорт!P38,X37)</f>
        <v>33.47</v>
      </c>
      <c r="Y38" s="21"/>
      <c r="Z38" s="26"/>
    </row>
    <row r="39" spans="2:26" ht="15.75">
      <c r="B39" s="14">
        <v>26</v>
      </c>
      <c r="C39" s="37">
        <v>0</v>
      </c>
      <c r="D39" s="37">
        <v>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0">
        <f t="shared" si="0"/>
        <v>0</v>
      </c>
      <c r="X39" s="28">
        <f>IF(Паспорт!P39&gt;0,Паспорт!P39,X38)</f>
        <v>33.47</v>
      </c>
      <c r="Y39" s="21"/>
      <c r="Z39" s="26"/>
    </row>
    <row r="40" spans="2:26" ht="15.75">
      <c r="B40" s="14">
        <v>27</v>
      </c>
      <c r="C40" s="37">
        <v>0</v>
      </c>
      <c r="D40" s="37">
        <v>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0">
        <f t="shared" si="0"/>
        <v>0</v>
      </c>
      <c r="X40" s="28">
        <f>IF(Паспорт!P40&gt;0,Паспорт!P40,X39)</f>
        <v>33.71</v>
      </c>
      <c r="Y40" s="21"/>
      <c r="Z40" s="26"/>
    </row>
    <row r="41" spans="2:26" ht="15.75">
      <c r="B41" s="14">
        <v>28</v>
      </c>
      <c r="C41" s="37">
        <v>0</v>
      </c>
      <c r="D41" s="37">
        <v>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0">
        <f t="shared" si="0"/>
        <v>0</v>
      </c>
      <c r="X41" s="28">
        <f>IF(Паспорт!P41&gt;0,Паспорт!P41,X40)</f>
        <v>33.71</v>
      </c>
      <c r="Y41" s="21"/>
      <c r="Z41" s="26"/>
    </row>
    <row r="42" spans="2:26" ht="12.75" customHeight="1">
      <c r="B42" s="14">
        <v>29</v>
      </c>
      <c r="C42" s="37">
        <v>0</v>
      </c>
      <c r="D42" s="37"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0">
        <f t="shared" si="0"/>
        <v>0</v>
      </c>
      <c r="X42" s="28">
        <f>IF(Паспорт!P42&gt;0,Паспорт!P42,X41)</f>
        <v>33.71</v>
      </c>
      <c r="Y42" s="21"/>
      <c r="Z42" s="26"/>
    </row>
    <row r="43" spans="2:26" ht="13.5" customHeight="1">
      <c r="B43" s="14">
        <v>30</v>
      </c>
      <c r="C43" s="37">
        <v>0</v>
      </c>
      <c r="D43" s="37">
        <v>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0">
        <f t="shared" si="0"/>
        <v>0</v>
      </c>
      <c r="X43" s="28">
        <f>IF(Паспорт!P43&gt;0,Паспорт!P43,X42)</f>
        <v>33.71</v>
      </c>
      <c r="Y43" s="21"/>
      <c r="Z43" s="26"/>
    </row>
    <row r="44" spans="2:26" ht="16.5" customHeight="1">
      <c r="B44" s="14">
        <v>31</v>
      </c>
      <c r="C44" s="37">
        <v>0</v>
      </c>
      <c r="D44" s="37"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0">
        <f t="shared" si="0"/>
        <v>0</v>
      </c>
      <c r="X44" s="28">
        <f>IF(Паспорт!P44&gt;0,Паспорт!P44,X43)</f>
        <v>33.71</v>
      </c>
      <c r="Y44" s="21"/>
      <c r="Z44" s="26"/>
    </row>
    <row r="45" spans="2:27" ht="66" customHeight="1">
      <c r="B45" s="14" t="s">
        <v>40</v>
      </c>
      <c r="C45" s="32">
        <f>SUM(C14:C44)</f>
        <v>0</v>
      </c>
      <c r="D45" s="32">
        <f>SUM(D14:D44)</f>
        <v>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1">
        <f>SUM(W14:W44)</f>
        <v>0</v>
      </c>
      <c r="X45" s="29" t="e">
        <f>SUMPRODUCT(X14:X44,W14:W44)/SUM(W14:W44)</f>
        <v>#DIV/0!</v>
      </c>
      <c r="Y45" s="25"/>
      <c r="Z45" s="118" t="s">
        <v>41</v>
      </c>
      <c r="AA45" s="118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2"/>
      <c r="Z46"/>
    </row>
    <row r="47" spans="3:26" ht="12.75"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23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4"/>
      <c r="U49" s="55"/>
      <c r="V49" s="55" t="s">
        <v>60</v>
      </c>
      <c r="W49" s="81"/>
      <c r="X49" s="82"/>
      <c r="Y49" s="79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54</v>
      </c>
      <c r="Q51" s="10"/>
      <c r="R51" s="10"/>
      <c r="S51" s="10"/>
      <c r="T51" s="10"/>
      <c r="U51" s="10"/>
      <c r="V51" s="55" t="s">
        <v>60</v>
      </c>
      <c r="W51" s="10"/>
      <c r="X51" s="10"/>
      <c r="Y51" s="24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S11:S13"/>
    <mergeCell ref="X10:X13"/>
    <mergeCell ref="Z14:AA21"/>
    <mergeCell ref="J11:J13"/>
    <mergeCell ref="Z45:AA45"/>
    <mergeCell ref="E11:E13"/>
    <mergeCell ref="F11:F13"/>
    <mergeCell ref="G11:G13"/>
    <mergeCell ref="H11:H13"/>
    <mergeCell ref="R11:R13"/>
    <mergeCell ref="K11:K13"/>
    <mergeCell ref="P11:P13"/>
    <mergeCell ref="C5:X5"/>
    <mergeCell ref="B7:X7"/>
    <mergeCell ref="B8:X8"/>
    <mergeCell ref="B10:B13"/>
    <mergeCell ref="B6:Y6"/>
    <mergeCell ref="T11:T13"/>
    <mergeCell ref="D11:D13"/>
    <mergeCell ref="M11:M13"/>
    <mergeCell ref="C11:C13"/>
    <mergeCell ref="W10:W13"/>
    <mergeCell ref="C47:X47"/>
    <mergeCell ref="L11:L13"/>
    <mergeCell ref="Q11:Q13"/>
    <mergeCell ref="C10:V10"/>
    <mergeCell ref="N11:N13"/>
    <mergeCell ref="I11:I13"/>
    <mergeCell ref="U11:U13"/>
    <mergeCell ref="O11:O13"/>
    <mergeCell ref="V11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2016-08-02T07:35:42Z</cp:lastPrinted>
  <dcterms:created xsi:type="dcterms:W3CDTF">2010-01-29T08:37:16Z</dcterms:created>
  <dcterms:modified xsi:type="dcterms:W3CDTF">2016-08-02T07:37:15Z</dcterms:modified>
  <cp:category/>
  <cp:version/>
  <cp:contentType/>
  <cp:contentStatus/>
</cp:coreProperties>
</file>