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<sst xmlns="http://schemas.openxmlformats.org/spreadsheetml/2006/main" count="81" uniqueCount="64">
  <si>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</si>
  <si>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</si>
  <si>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</si>
  <si>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</si>
  <si>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</si>
  <si>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</si>
  <si>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</si>
  <si>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</si>
  <si>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</si>
  <si>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</si>
  <si>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</si>
  <si>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</si>
  <si>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</si>
  <si>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</si>
  <si>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</si>
  <si>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</si>
  <si>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</si>
  <si>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</si>
  <si>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</si>
  <si>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</si>
  <si>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</si>
  <si>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</si>
  <si>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</si>
  <si>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</si>
  <si>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</si>
  <si>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</si>
  <si>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</si>
  <si>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</si>
  <si>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</si>
  <si>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</si>
  <si>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</si>
  <si>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</si>
  <si>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</si>
  <si>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</si>
  <si>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</si>
  <si>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</si>
  <si>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</si>
  <si>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</si>
  <si>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</si>
  <si>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</si>
  <si>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</si>
  <si>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</si>
  <si>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</si>
  <si>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</si>
  <si>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</si>
  <si>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</si>
  <si>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</si>
  <si>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</si>
  <si>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</si>
  <si>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</si>
  <si>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ГРС Попасна</t>
  </si>
  <si>
    <t xml:space="preserve"> ГРС Карбоніт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</si>
  <si>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</t>
    </r>
    <r>
      <rPr>
        <sz val="12"/>
        <rFont val="Times New Roman"/>
        <family val="1"/>
      </rPr>
      <t xml:space="preserve"> 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Попасна,Карбоніт,Мирна долина, Кримське, Первомайськ</t>
    </r>
  </si>
  <si>
    <t>ГРС Мирна Долина</t>
  </si>
  <si>
    <t>ГРС Кримське</t>
  </si>
  <si>
    <t>ГРС Первомайськ</t>
  </si>
  <si>
    <t>Ісаєв В.С.</t>
  </si>
  <si>
    <t>відс.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</si>
  <si>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31.07.2016р.</t>
    </r>
  </si>
  <si>
    <t xml:space="preserve">    з газопроводу   Луганськ-Лисичанськ-Рубіжне     за період з   01.07.2016р. по 31.07.2016р.</t>
  </si>
  <si>
    <t xml:space="preserve">Ю.О.Головко </t>
  </si>
  <si>
    <t xml:space="preserve">М.О.Єрьоменко </t>
  </si>
  <si>
    <t xml:space="preserve">        переданого Сєвєродонецьким ЛВУМГ та прийнятого ПАТ "Луганськгаз"     по  ГРС Попасна,Карбоніт,Мирна Долина, Кримське, Первомайськ</t>
  </si>
  <si>
    <t>01.08.2016р.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</si>
</sst>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8"/>
      <color indexed="10"/>
      <name val="Times New Roman Cyr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79" fontId="93" fillId="0" borderId="10" xfId="0" applyNumberFormat="1" applyFont="1" applyBorder="1" applyAlignment="1">
      <alignment horizontal="center"/>
    </xf>
    <xf numFmtId="179" fontId="93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3" fillId="0" borderId="10" xfId="0" applyNumberFormat="1" applyFont="1" applyBorder="1" applyAlignment="1">
      <alignment horizontal="center" wrapText="1"/>
    </xf>
    <xf numFmtId="1" fontId="93" fillId="0" borderId="10" xfId="0" applyNumberFormat="1" applyFont="1" applyBorder="1" applyAlignment="1">
      <alignment horizontal="center" wrapText="1"/>
    </xf>
    <xf numFmtId="177" fontId="93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wrapText="1"/>
    </xf>
    <xf numFmtId="2" fontId="93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9" fillId="33" borderId="1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0" fillId="0" borderId="24" xfId="0" applyFont="1" applyBorder="1" applyAlignment="1">
      <alignment horizontal="center" vertical="center" textRotation="90" wrapText="1"/>
    </xf>
    <xf numFmtId="0" fontId="100" fillId="0" borderId="25" xfId="0" applyFont="1" applyBorder="1" applyAlignment="1">
      <alignment horizontal="center" vertical="center" textRotation="90" wrapText="1"/>
    </xf>
    <xf numFmtId="0" fontId="10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/>
    </xf>
    <xf numFmtId="1" fontId="0" fillId="33" borderId="10" xfId="0" applyNumberForma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9">
      <selection activeCell="I30" sqref="I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103" t="s">
        <v>18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4"/>
    </row>
    <row r="7" spans="2:29" s="42" customFormat="1" ht="18.75" customHeight="1">
      <c r="B7" s="109" t="s">
        <v>52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AC7" s="43"/>
    </row>
    <row r="8" spans="2:29" s="42" customFormat="1" ht="19.5" customHeight="1">
      <c r="B8" s="108" t="s">
        <v>58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AC8" s="43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97" t="s">
        <v>26</v>
      </c>
      <c r="C10" s="100" t="s">
        <v>17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100" t="s">
        <v>6</v>
      </c>
      <c r="P10" s="101"/>
      <c r="Q10" s="101"/>
      <c r="R10" s="101"/>
      <c r="S10" s="101"/>
      <c r="T10" s="101"/>
      <c r="U10" s="105" t="s">
        <v>22</v>
      </c>
      <c r="V10" s="97" t="s">
        <v>23</v>
      </c>
      <c r="W10" s="97" t="s">
        <v>34</v>
      </c>
      <c r="X10" s="97" t="s">
        <v>25</v>
      </c>
      <c r="Y10" s="97" t="s">
        <v>24</v>
      </c>
      <c r="Z10" s="3"/>
      <c r="AB10" s="5"/>
      <c r="AC10"/>
    </row>
    <row r="11" spans="2:29" ht="48.75" customHeight="1">
      <c r="B11" s="98"/>
      <c r="C11" s="111" t="s">
        <v>2</v>
      </c>
      <c r="D11" s="94" t="s">
        <v>3</v>
      </c>
      <c r="E11" s="94" t="s">
        <v>4</v>
      </c>
      <c r="F11" s="94" t="s">
        <v>5</v>
      </c>
      <c r="G11" s="94" t="s">
        <v>8</v>
      </c>
      <c r="H11" s="94" t="s">
        <v>9</v>
      </c>
      <c r="I11" s="94" t="s">
        <v>10</v>
      </c>
      <c r="J11" s="94" t="s">
        <v>11</v>
      </c>
      <c r="K11" s="94" t="s">
        <v>12</v>
      </c>
      <c r="L11" s="94" t="s">
        <v>13</v>
      </c>
      <c r="M11" s="97" t="s">
        <v>14</v>
      </c>
      <c r="N11" s="97" t="s">
        <v>15</v>
      </c>
      <c r="O11" s="97" t="s">
        <v>7</v>
      </c>
      <c r="P11" s="97" t="s">
        <v>19</v>
      </c>
      <c r="Q11" s="97" t="s">
        <v>32</v>
      </c>
      <c r="R11" s="97" t="s">
        <v>20</v>
      </c>
      <c r="S11" s="97" t="s">
        <v>33</v>
      </c>
      <c r="T11" s="97" t="s">
        <v>21</v>
      </c>
      <c r="U11" s="106"/>
      <c r="V11" s="98"/>
      <c r="W11" s="98"/>
      <c r="X11" s="98"/>
      <c r="Y11" s="98"/>
      <c r="Z11" s="3"/>
      <c r="AB11" s="5"/>
      <c r="AC11"/>
    </row>
    <row r="12" spans="2:29" ht="15.75" customHeight="1">
      <c r="B12" s="98"/>
      <c r="C12" s="111"/>
      <c r="D12" s="94"/>
      <c r="E12" s="94"/>
      <c r="F12" s="94"/>
      <c r="G12" s="94"/>
      <c r="H12" s="94"/>
      <c r="I12" s="94"/>
      <c r="J12" s="94"/>
      <c r="K12" s="94"/>
      <c r="L12" s="94"/>
      <c r="M12" s="98"/>
      <c r="N12" s="98"/>
      <c r="O12" s="98"/>
      <c r="P12" s="98"/>
      <c r="Q12" s="98"/>
      <c r="R12" s="98"/>
      <c r="S12" s="98"/>
      <c r="T12" s="98"/>
      <c r="U12" s="106"/>
      <c r="V12" s="98"/>
      <c r="W12" s="98"/>
      <c r="X12" s="98"/>
      <c r="Y12" s="98"/>
      <c r="Z12" s="3"/>
      <c r="AB12" s="5"/>
      <c r="AC12"/>
    </row>
    <row r="13" spans="2:29" ht="30" customHeight="1">
      <c r="B13" s="110"/>
      <c r="C13" s="111"/>
      <c r="D13" s="94"/>
      <c r="E13" s="94"/>
      <c r="F13" s="94"/>
      <c r="G13" s="94"/>
      <c r="H13" s="94"/>
      <c r="I13" s="94"/>
      <c r="J13" s="94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107"/>
      <c r="V13" s="99"/>
      <c r="W13" s="99"/>
      <c r="X13" s="99"/>
      <c r="Y13" s="99"/>
      <c r="Z13" s="3"/>
      <c r="AB13" s="5"/>
      <c r="AC13"/>
    </row>
    <row r="14" spans="2:29" ht="12.75" customHeight="1">
      <c r="B14" s="88">
        <v>1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/>
      <c r="Q14" s="67"/>
      <c r="R14" s="66"/>
      <c r="S14" s="67"/>
      <c r="T14" s="66"/>
      <c r="U14" s="68"/>
      <c r="V14" s="68"/>
      <c r="W14" s="64"/>
      <c r="X14" s="64"/>
      <c r="Y14" s="69"/>
      <c r="AA14" s="4">
        <f>SUM(C14:N14)</f>
        <v>0</v>
      </c>
      <c r="AB14" s="28" t="str">
        <f>IF(AA14=100,"ОК"," ")</f>
        <v> </v>
      </c>
      <c r="AC14"/>
    </row>
    <row r="15" spans="2:29" ht="12.75" customHeight="1">
      <c r="B15" s="88">
        <v>2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6"/>
      <c r="Q15" s="67"/>
      <c r="R15" s="66"/>
      <c r="S15" s="67"/>
      <c r="T15" s="66"/>
      <c r="U15" s="68"/>
      <c r="V15" s="68"/>
      <c r="W15" s="64"/>
      <c r="X15" s="64"/>
      <c r="Y15" s="69"/>
      <c r="AA15" s="4">
        <f>SUM(C15:N15)</f>
        <v>0</v>
      </c>
      <c r="AB15" s="28" t="str">
        <f>IF(AA15=100,"ОК"," ")</f>
        <v> </v>
      </c>
      <c r="AC15"/>
    </row>
    <row r="16" spans="2:28" s="74" customFormat="1" ht="12.75">
      <c r="B16" s="44">
        <v>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1"/>
      <c r="T16" s="49"/>
      <c r="U16" s="51"/>
      <c r="V16" s="51"/>
      <c r="W16" s="45"/>
      <c r="X16" s="46"/>
      <c r="Y16" s="47"/>
      <c r="AA16" s="75">
        <f>SUM(C16:N16)</f>
        <v>0</v>
      </c>
      <c r="AB16" s="76"/>
    </row>
    <row r="17" spans="2:28" s="74" customFormat="1" ht="12.75">
      <c r="B17" s="44">
        <v>4</v>
      </c>
      <c r="C17" s="48">
        <v>92.2303</v>
      </c>
      <c r="D17" s="48">
        <v>4.1137</v>
      </c>
      <c r="E17" s="48">
        <v>0.9964</v>
      </c>
      <c r="F17" s="48">
        <v>0.1341</v>
      </c>
      <c r="G17" s="48">
        <v>0.225</v>
      </c>
      <c r="H17" s="48">
        <v>0.0053</v>
      </c>
      <c r="I17" s="48">
        <v>0.0723</v>
      </c>
      <c r="J17" s="48">
        <v>0.0606</v>
      </c>
      <c r="K17" s="48">
        <v>0.1295</v>
      </c>
      <c r="L17" s="48">
        <v>0.0087</v>
      </c>
      <c r="M17" s="48">
        <v>1.634</v>
      </c>
      <c r="N17" s="48">
        <v>0.3901</v>
      </c>
      <c r="O17" s="48">
        <v>0.7302</v>
      </c>
      <c r="P17" s="49">
        <v>34.93</v>
      </c>
      <c r="Q17" s="50">
        <v>8343</v>
      </c>
      <c r="R17" s="49">
        <v>38.68</v>
      </c>
      <c r="S17" s="51">
        <v>9238</v>
      </c>
      <c r="T17" s="49">
        <v>49.68</v>
      </c>
      <c r="U17" s="51"/>
      <c r="V17" s="51"/>
      <c r="W17" s="91" t="s">
        <v>57</v>
      </c>
      <c r="X17" s="92">
        <v>0.006</v>
      </c>
      <c r="Y17" s="92">
        <v>0.0002</v>
      </c>
      <c r="AA17" s="75">
        <f>SUM(C17:N17)</f>
        <v>99.99999999999999</v>
      </c>
      <c r="AB17" s="76"/>
    </row>
    <row r="18" spans="2:25" ht="12.75" customHeight="1">
      <c r="B18" s="88">
        <v>5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1"/>
      <c r="P18" s="66"/>
      <c r="Q18" s="67"/>
      <c r="R18" s="66"/>
      <c r="S18" s="67"/>
      <c r="T18" s="66"/>
      <c r="U18" s="68"/>
      <c r="V18" s="68"/>
      <c r="W18" s="64"/>
      <c r="X18" s="64"/>
      <c r="Y18" s="69"/>
    </row>
    <row r="19" spans="2:25" ht="12.75" customHeight="1">
      <c r="B19" s="88">
        <v>6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71"/>
      <c r="P19" s="66"/>
      <c r="Q19" s="67"/>
      <c r="R19" s="66"/>
      <c r="S19" s="67"/>
      <c r="T19" s="66"/>
      <c r="U19" s="68"/>
      <c r="V19" s="68"/>
      <c r="W19" s="64"/>
      <c r="X19" s="64"/>
      <c r="Y19" s="69"/>
    </row>
    <row r="20" spans="2:25" ht="12.75" customHeight="1">
      <c r="B20" s="88">
        <v>7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71"/>
      <c r="P20" s="66"/>
      <c r="Q20" s="67"/>
      <c r="R20" s="66"/>
      <c r="S20" s="67"/>
      <c r="T20" s="66"/>
      <c r="U20" s="68"/>
      <c r="V20" s="68"/>
      <c r="W20" s="64"/>
      <c r="X20" s="64"/>
      <c r="Y20" s="69"/>
    </row>
    <row r="21" spans="2:25" ht="12.75" customHeight="1">
      <c r="B21" s="88">
        <v>8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71"/>
      <c r="P21" s="66"/>
      <c r="Q21" s="67"/>
      <c r="R21" s="66"/>
      <c r="S21" s="67"/>
      <c r="T21" s="66"/>
      <c r="U21" s="68"/>
      <c r="V21" s="68"/>
      <c r="W21" s="64"/>
      <c r="X21" s="64"/>
      <c r="Y21" s="69"/>
    </row>
    <row r="22" spans="2:25" ht="12.75" customHeight="1">
      <c r="B22" s="88">
        <v>9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71"/>
      <c r="P22" s="66"/>
      <c r="Q22" s="67"/>
      <c r="R22" s="66"/>
      <c r="S22" s="67"/>
      <c r="T22" s="66"/>
      <c r="U22" s="68"/>
      <c r="V22" s="68"/>
      <c r="W22" s="72"/>
      <c r="X22" s="72"/>
      <c r="Y22" s="72"/>
    </row>
    <row r="23" spans="2:25" ht="12.75" customHeight="1">
      <c r="B23" s="88">
        <v>10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71"/>
      <c r="P23" s="66"/>
      <c r="Q23" s="67"/>
      <c r="R23" s="66"/>
      <c r="S23" s="67"/>
      <c r="T23" s="66"/>
      <c r="U23" s="68"/>
      <c r="V23" s="68"/>
      <c r="W23" s="64"/>
      <c r="X23" s="64"/>
      <c r="Y23" s="69"/>
    </row>
    <row r="24" spans="2:28" s="74" customFormat="1" ht="12.75">
      <c r="B24" s="44">
        <v>11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1"/>
      <c r="T24" s="49"/>
      <c r="U24" s="51"/>
      <c r="V24" s="51"/>
      <c r="W24" s="45"/>
      <c r="X24" s="46"/>
      <c r="Y24" s="47"/>
      <c r="AA24" s="75">
        <f>SUM(C24:N24)</f>
        <v>0</v>
      </c>
      <c r="AB24" s="76"/>
    </row>
    <row r="25" spans="2:28" s="77" customFormat="1" ht="12.75">
      <c r="B25" s="44">
        <v>12</v>
      </c>
      <c r="C25" s="52">
        <v>92.1037</v>
      </c>
      <c r="D25" s="52">
        <v>4.128</v>
      </c>
      <c r="E25" s="52">
        <v>1.0189</v>
      </c>
      <c r="F25" s="52">
        <v>0.1387</v>
      </c>
      <c r="G25" s="52">
        <v>0.2337</v>
      </c>
      <c r="H25" s="52">
        <v>0.0083</v>
      </c>
      <c r="I25" s="52">
        <v>0.0767</v>
      </c>
      <c r="J25" s="52">
        <v>0.0621</v>
      </c>
      <c r="K25" s="52">
        <v>0.123</v>
      </c>
      <c r="L25" s="52">
        <v>0.0096</v>
      </c>
      <c r="M25" s="52">
        <v>1.6923</v>
      </c>
      <c r="N25" s="52">
        <v>0.405</v>
      </c>
      <c r="O25" s="52">
        <v>0.7312</v>
      </c>
      <c r="P25" s="53">
        <v>34.93</v>
      </c>
      <c r="Q25" s="70">
        <v>8344</v>
      </c>
      <c r="R25" s="53">
        <v>38.68</v>
      </c>
      <c r="S25" s="54">
        <v>9239</v>
      </c>
      <c r="T25" s="53">
        <v>49.64</v>
      </c>
      <c r="U25" s="51">
        <v>-7.5</v>
      </c>
      <c r="V25" s="51">
        <v>-6.3</v>
      </c>
      <c r="W25" s="93"/>
      <c r="X25" s="46"/>
      <c r="Y25" s="47"/>
      <c r="AA25" s="78">
        <f>SUM(C25:N25)</f>
        <v>100.00000000000003</v>
      </c>
      <c r="AB25" s="79"/>
    </row>
    <row r="26" spans="2:28" s="77" customFormat="1" ht="12.75">
      <c r="B26" s="44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70"/>
      <c r="R26" s="53"/>
      <c r="S26" s="54"/>
      <c r="T26" s="53"/>
      <c r="U26" s="51"/>
      <c r="V26" s="51"/>
      <c r="W26" s="91"/>
      <c r="X26" s="46"/>
      <c r="Y26" s="47"/>
      <c r="AA26" s="78">
        <f>SUM(C26:N26)</f>
        <v>0</v>
      </c>
      <c r="AB26" s="79"/>
    </row>
    <row r="27" spans="2:25" ht="12.75" customHeight="1">
      <c r="B27" s="44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70"/>
      <c r="R27" s="53"/>
      <c r="S27" s="70"/>
      <c r="T27" s="53"/>
      <c r="U27" s="54"/>
      <c r="V27" s="54"/>
      <c r="W27" s="45"/>
      <c r="X27" s="46"/>
      <c r="Y27" s="47"/>
    </row>
    <row r="28" spans="2:25" ht="12.75" customHeight="1">
      <c r="B28" s="88">
        <v>15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71"/>
      <c r="P28" s="66"/>
      <c r="Q28" s="67"/>
      <c r="R28" s="66"/>
      <c r="S28" s="67"/>
      <c r="T28" s="66"/>
      <c r="U28" s="68"/>
      <c r="V28" s="68"/>
      <c r="W28" s="64"/>
      <c r="X28" s="64"/>
      <c r="Y28" s="69"/>
    </row>
    <row r="29" spans="2:25" ht="12.75" customHeight="1">
      <c r="B29" s="6">
        <v>16</v>
      </c>
      <c r="C29" s="69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71"/>
      <c r="P29" s="66"/>
      <c r="Q29" s="67"/>
      <c r="R29" s="66"/>
      <c r="S29" s="67"/>
      <c r="T29" s="66"/>
      <c r="U29" s="68"/>
      <c r="V29" s="68"/>
      <c r="W29" s="64"/>
      <c r="X29" s="64"/>
      <c r="Y29" s="69"/>
    </row>
    <row r="30" spans="2:25" ht="12.75" customHeight="1">
      <c r="B30" s="6">
        <v>17</v>
      </c>
      <c r="C30" s="69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71"/>
      <c r="P30" s="66"/>
      <c r="Q30" s="67"/>
      <c r="R30" s="66"/>
      <c r="S30" s="67"/>
      <c r="T30" s="66"/>
      <c r="U30" s="68"/>
      <c r="V30" s="68"/>
      <c r="W30" s="64"/>
      <c r="X30" s="64"/>
      <c r="Y30" s="69"/>
    </row>
    <row r="31" spans="2:25" ht="12.75" customHeight="1">
      <c r="B31" s="6">
        <v>18</v>
      </c>
      <c r="C31" s="69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71"/>
      <c r="P31" s="66"/>
      <c r="Q31" s="67"/>
      <c r="R31" s="66"/>
      <c r="S31" s="67"/>
      <c r="T31" s="66"/>
      <c r="U31" s="68"/>
      <c r="V31" s="68"/>
      <c r="W31" s="64"/>
      <c r="X31" s="64"/>
      <c r="Y31" s="69"/>
    </row>
    <row r="32" spans="2:25" ht="12.75" customHeight="1">
      <c r="B32" s="6">
        <v>19</v>
      </c>
      <c r="C32" s="69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71"/>
      <c r="P32" s="66"/>
      <c r="Q32" s="67"/>
      <c r="R32" s="66"/>
      <c r="S32" s="67"/>
      <c r="T32" s="66"/>
      <c r="U32" s="68"/>
      <c r="V32" s="68"/>
      <c r="W32" s="64"/>
      <c r="X32" s="64"/>
      <c r="Y32" s="69"/>
    </row>
    <row r="33" spans="2:25" ht="12.75" customHeight="1">
      <c r="B33" s="6">
        <v>20</v>
      </c>
      <c r="C33" s="6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71"/>
      <c r="P33" s="66"/>
      <c r="Q33" s="67"/>
      <c r="R33" s="66"/>
      <c r="S33" s="67"/>
      <c r="T33" s="66"/>
      <c r="U33" s="68"/>
      <c r="V33" s="68"/>
      <c r="W33" s="64"/>
      <c r="X33" s="64"/>
      <c r="Y33" s="69"/>
    </row>
    <row r="34" spans="2:25" ht="12.75" customHeight="1">
      <c r="B34" s="6">
        <v>21</v>
      </c>
      <c r="C34" s="69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71"/>
      <c r="P34" s="66"/>
      <c r="Q34" s="67"/>
      <c r="R34" s="66"/>
      <c r="S34" s="67"/>
      <c r="T34" s="66"/>
      <c r="U34" s="68"/>
      <c r="V34" s="68"/>
      <c r="W34" s="64"/>
      <c r="X34" s="64"/>
      <c r="Y34" s="69"/>
    </row>
    <row r="35" spans="2:25" ht="12.75" customHeight="1">
      <c r="B35" s="6">
        <v>22</v>
      </c>
      <c r="C35" s="69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71"/>
      <c r="P35" s="66"/>
      <c r="Q35" s="67"/>
      <c r="R35" s="66"/>
      <c r="S35" s="67"/>
      <c r="T35" s="66"/>
      <c r="U35" s="68"/>
      <c r="V35" s="68"/>
      <c r="W35" s="64"/>
      <c r="X35" s="64"/>
      <c r="Y35" s="69"/>
    </row>
    <row r="36" spans="2:28" s="77" customFormat="1" ht="12.75">
      <c r="B36" s="44">
        <v>23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70"/>
      <c r="R36" s="53"/>
      <c r="S36" s="54"/>
      <c r="T36" s="53"/>
      <c r="U36" s="54"/>
      <c r="V36" s="54"/>
      <c r="W36" s="45"/>
      <c r="X36" s="46"/>
      <c r="Y36" s="47"/>
      <c r="AA36" s="78">
        <f>SUM(C36:N36)</f>
        <v>0</v>
      </c>
      <c r="AB36" s="79"/>
    </row>
    <row r="37" spans="2:25" ht="12.75" customHeight="1">
      <c r="B37" s="6">
        <v>24</v>
      </c>
      <c r="C37" s="69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71"/>
      <c r="P37" s="66"/>
      <c r="Q37" s="67"/>
      <c r="R37" s="66"/>
      <c r="S37" s="67"/>
      <c r="T37" s="66"/>
      <c r="U37" s="68"/>
      <c r="V37" s="68"/>
      <c r="W37" s="64"/>
      <c r="X37" s="72"/>
      <c r="Y37" s="72"/>
    </row>
    <row r="38" spans="2:28" s="77" customFormat="1" ht="12.75">
      <c r="B38" s="44">
        <v>25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70"/>
      <c r="R38" s="53"/>
      <c r="S38" s="54"/>
      <c r="T38" s="53"/>
      <c r="U38" s="54"/>
      <c r="V38" s="54"/>
      <c r="W38" s="45"/>
      <c r="X38" s="46"/>
      <c r="Y38" s="47"/>
      <c r="AA38" s="78">
        <f>SUM(C38:N38)</f>
        <v>0</v>
      </c>
      <c r="AB38" s="79"/>
    </row>
    <row r="39" spans="2:28" s="77" customFormat="1" ht="12.75" customHeight="1">
      <c r="B39" s="44"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3"/>
      <c r="R39" s="53"/>
      <c r="S39" s="54"/>
      <c r="T39" s="53"/>
      <c r="U39" s="54"/>
      <c r="V39" s="54"/>
      <c r="W39" s="57"/>
      <c r="X39" s="58"/>
      <c r="Y39" s="52"/>
      <c r="AA39" s="78">
        <f>SUM(C39:N39)</f>
        <v>0</v>
      </c>
      <c r="AB39" s="79"/>
    </row>
    <row r="40" spans="2:25" ht="12.75" customHeight="1">
      <c r="B40" s="6">
        <v>27</v>
      </c>
      <c r="C40" s="69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71"/>
      <c r="P40" s="66"/>
      <c r="Q40" s="67"/>
      <c r="R40" s="66"/>
      <c r="S40" s="67"/>
      <c r="T40" s="66"/>
      <c r="U40" s="68"/>
      <c r="V40" s="68"/>
      <c r="W40" s="64"/>
      <c r="X40" s="64"/>
      <c r="Y40" s="69"/>
    </row>
    <row r="41" spans="2:25" ht="12.75" customHeight="1">
      <c r="B41" s="6">
        <v>28</v>
      </c>
      <c r="C41" s="69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71"/>
      <c r="P41" s="66"/>
      <c r="Q41" s="67"/>
      <c r="R41" s="66"/>
      <c r="S41" s="67"/>
      <c r="T41" s="66"/>
      <c r="U41" s="68"/>
      <c r="V41" s="68"/>
      <c r="W41" s="64"/>
      <c r="X41" s="64"/>
      <c r="Y41" s="69"/>
    </row>
    <row r="42" spans="2:25" ht="12.75" customHeight="1">
      <c r="B42" s="6">
        <v>29</v>
      </c>
      <c r="C42" s="6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71"/>
      <c r="P42" s="66"/>
      <c r="Q42" s="67"/>
      <c r="R42" s="66"/>
      <c r="S42" s="67"/>
      <c r="T42" s="66"/>
      <c r="U42" s="68"/>
      <c r="V42" s="68"/>
      <c r="W42" s="64"/>
      <c r="X42" s="64"/>
      <c r="Y42" s="69"/>
    </row>
    <row r="43" spans="2:25" ht="12.75" customHeight="1">
      <c r="B43" s="6">
        <v>30</v>
      </c>
      <c r="C43" s="69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71"/>
      <c r="P43" s="66"/>
      <c r="Q43" s="67"/>
      <c r="R43" s="66"/>
      <c r="S43" s="67"/>
      <c r="T43" s="66"/>
      <c r="U43" s="68"/>
      <c r="V43" s="68"/>
      <c r="W43" s="64"/>
      <c r="X43" s="64"/>
      <c r="Y43" s="69"/>
    </row>
    <row r="44" spans="2:25" ht="14.25" customHeight="1">
      <c r="B44" s="6">
        <v>31</v>
      </c>
      <c r="C44" s="69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71"/>
      <c r="P44" s="66"/>
      <c r="Q44" s="67"/>
      <c r="R44" s="66"/>
      <c r="S44" s="67"/>
      <c r="T44" s="73"/>
      <c r="U44" s="68"/>
      <c r="V44" s="68"/>
      <c r="W44" s="64"/>
      <c r="X44" s="64"/>
      <c r="Y44" s="69"/>
    </row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60</v>
      </c>
      <c r="Q46" s="9"/>
      <c r="R46" s="9"/>
      <c r="S46" s="9"/>
      <c r="T46" s="80"/>
      <c r="U46" s="81"/>
      <c r="V46" s="81"/>
      <c r="W46" s="95">
        <v>42582</v>
      </c>
      <c r="X46" s="96"/>
      <c r="Y46" s="82"/>
      <c r="AC46" s="83"/>
    </row>
    <row r="47" spans="4:29" s="1" customFormat="1" ht="12.75">
      <c r="D47" s="1" t="s">
        <v>27</v>
      </c>
      <c r="M47" s="2" t="s">
        <v>0</v>
      </c>
      <c r="O47" s="2"/>
      <c r="P47" s="84" t="s">
        <v>29</v>
      </c>
      <c r="Q47" s="84"/>
      <c r="T47" s="2"/>
      <c r="W47" s="2"/>
      <c r="X47" s="2" t="s">
        <v>16</v>
      </c>
      <c r="AC47" s="83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61</v>
      </c>
      <c r="Q48" s="9"/>
      <c r="R48" s="9"/>
      <c r="S48" s="9"/>
      <c r="T48" s="9"/>
      <c r="U48" s="81"/>
      <c r="V48" s="81"/>
      <c r="W48" s="95">
        <v>42582</v>
      </c>
      <c r="X48" s="96"/>
      <c r="Y48" s="9"/>
      <c r="AC48" s="83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3"/>
    </row>
  </sheetData>
  <sheetProtection/>
  <mergeCells count="31">
    <mergeCell ref="M11:M13"/>
    <mergeCell ref="B8:Y8"/>
    <mergeCell ref="W46:X46"/>
    <mergeCell ref="B7:Y7"/>
    <mergeCell ref="E11:E13"/>
    <mergeCell ref="F11:F13"/>
    <mergeCell ref="X10:X13"/>
    <mergeCell ref="B10:B13"/>
    <mergeCell ref="Q11:Q13"/>
    <mergeCell ref="V10:V13"/>
    <mergeCell ref="C11:C13"/>
    <mergeCell ref="T11:T13"/>
    <mergeCell ref="C10:N10"/>
    <mergeCell ref="C6:AA6"/>
    <mergeCell ref="Y10:Y13"/>
    <mergeCell ref="U10:U13"/>
    <mergeCell ref="D11:D13"/>
    <mergeCell ref="G11:G13"/>
    <mergeCell ref="P11:P13"/>
    <mergeCell ref="I11:I13"/>
    <mergeCell ref="O10:T10"/>
    <mergeCell ref="L11:L13"/>
    <mergeCell ref="H11:H13"/>
    <mergeCell ref="W48:X48"/>
    <mergeCell ref="S11:S13"/>
    <mergeCell ref="N11:N13"/>
    <mergeCell ref="K11:K13"/>
    <mergeCell ref="J11:J13"/>
    <mergeCell ref="R11:R13"/>
    <mergeCell ref="W10:W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76" zoomScaleNormal="76" zoomScaleSheetLayoutView="82" workbookViewId="0" topLeftCell="A1">
      <selection activeCell="C45" sqref="C45:G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625" style="0" customWidth="1"/>
    <col min="4" max="4" width="11.75390625" style="0" customWidth="1"/>
    <col min="5" max="5" width="12.75390625" style="0" customWidth="1"/>
    <col min="6" max="6" width="11.25390625" style="0" customWidth="1"/>
    <col min="7" max="7" width="11.37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4" customFormat="1" ht="15">
      <c r="B1" s="59" t="s">
        <v>30</v>
      </c>
      <c r="C1" s="59"/>
      <c r="D1" s="59"/>
      <c r="E1" s="59"/>
      <c r="F1" s="59"/>
      <c r="G1" s="59"/>
      <c r="H1" s="59"/>
      <c r="I1" s="60"/>
      <c r="J1" s="60"/>
      <c r="AC1" s="61"/>
    </row>
    <row r="2" spans="2:29" s="34" customFormat="1" ht="15">
      <c r="B2" s="59" t="s">
        <v>44</v>
      </c>
      <c r="C2" s="59"/>
      <c r="D2" s="59"/>
      <c r="E2" s="59"/>
      <c r="F2" s="59"/>
      <c r="G2" s="59"/>
      <c r="H2" s="59"/>
      <c r="I2" s="60"/>
      <c r="J2" s="60"/>
      <c r="AC2" s="61"/>
    </row>
    <row r="3" spans="2:29" s="34" customFormat="1" ht="15">
      <c r="B3" s="62" t="s">
        <v>45</v>
      </c>
      <c r="C3" s="59"/>
      <c r="D3" s="59"/>
      <c r="E3" s="59"/>
      <c r="F3" s="59"/>
      <c r="G3" s="59"/>
      <c r="H3" s="59"/>
      <c r="I3" s="60"/>
      <c r="J3" s="60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61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24" t="s">
        <v>35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7"/>
    </row>
    <row r="6" spans="2:25" ht="18" customHeight="1">
      <c r="B6" s="125" t="s">
        <v>62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9"/>
    </row>
    <row r="7" spans="2:25" ht="18" customHeight="1">
      <c r="B7" s="127" t="s">
        <v>59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8"/>
    </row>
    <row r="8" spans="2:25" ht="18" customHeight="1"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20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0"/>
    </row>
    <row r="10" spans="2:26" ht="30" customHeight="1">
      <c r="B10" s="97" t="s">
        <v>26</v>
      </c>
      <c r="C10" s="100" t="s">
        <v>39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15" t="s">
        <v>40</v>
      </c>
      <c r="X10" s="120" t="s">
        <v>42</v>
      </c>
      <c r="Y10" s="21"/>
      <c r="Z10"/>
    </row>
    <row r="11" spans="2:26" ht="48.75" customHeight="1">
      <c r="B11" s="98"/>
      <c r="C11" s="111" t="s">
        <v>50</v>
      </c>
      <c r="D11" s="94" t="s">
        <v>51</v>
      </c>
      <c r="E11" s="94" t="s">
        <v>53</v>
      </c>
      <c r="F11" s="94" t="s">
        <v>54</v>
      </c>
      <c r="G11" s="97" t="s">
        <v>55</v>
      </c>
      <c r="H11" s="94"/>
      <c r="I11" s="94"/>
      <c r="J11" s="94"/>
      <c r="K11" s="94"/>
      <c r="L11" s="94"/>
      <c r="M11" s="97"/>
      <c r="N11" s="97"/>
      <c r="O11" s="97"/>
      <c r="P11" s="97"/>
      <c r="Q11" s="97"/>
      <c r="R11" s="97"/>
      <c r="S11" s="97"/>
      <c r="T11" s="97"/>
      <c r="U11" s="97"/>
      <c r="V11" s="116"/>
      <c r="W11" s="115"/>
      <c r="X11" s="121"/>
      <c r="Y11" s="21"/>
      <c r="Z11"/>
    </row>
    <row r="12" spans="2:26" ht="15.75" customHeight="1">
      <c r="B12" s="98"/>
      <c r="C12" s="111"/>
      <c r="D12" s="94"/>
      <c r="E12" s="94"/>
      <c r="F12" s="94"/>
      <c r="G12" s="113"/>
      <c r="H12" s="94"/>
      <c r="I12" s="94"/>
      <c r="J12" s="94"/>
      <c r="K12" s="94"/>
      <c r="L12" s="94"/>
      <c r="M12" s="98"/>
      <c r="N12" s="98"/>
      <c r="O12" s="98"/>
      <c r="P12" s="98"/>
      <c r="Q12" s="98"/>
      <c r="R12" s="98"/>
      <c r="S12" s="98"/>
      <c r="T12" s="98"/>
      <c r="U12" s="98"/>
      <c r="V12" s="117"/>
      <c r="W12" s="115"/>
      <c r="X12" s="121"/>
      <c r="Y12" s="21"/>
      <c r="Z12"/>
    </row>
    <row r="13" spans="2:26" ht="30" customHeight="1">
      <c r="B13" s="110"/>
      <c r="C13" s="111"/>
      <c r="D13" s="94"/>
      <c r="E13" s="94"/>
      <c r="F13" s="94"/>
      <c r="G13" s="114"/>
      <c r="H13" s="94"/>
      <c r="I13" s="94"/>
      <c r="J13" s="94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118"/>
      <c r="W13" s="115"/>
      <c r="X13" s="122"/>
      <c r="Y13" s="21"/>
      <c r="Z13"/>
    </row>
    <row r="14" spans="2:27" ht="15.75" customHeight="1">
      <c r="B14" s="13">
        <v>1</v>
      </c>
      <c r="C14" s="85">
        <v>7988</v>
      </c>
      <c r="D14" s="85">
        <v>1229.98</v>
      </c>
      <c r="E14" s="85">
        <v>743.51</v>
      </c>
      <c r="F14" s="85">
        <v>1139.8</v>
      </c>
      <c r="G14" s="85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11101.289999999999</v>
      </c>
      <c r="X14" s="39">
        <v>34.99</v>
      </c>
      <c r="Y14" s="22"/>
      <c r="Z14" s="119" t="s">
        <v>43</v>
      </c>
      <c r="AA14" s="119"/>
    </row>
    <row r="15" spans="2:27" ht="15.75">
      <c r="B15" s="13">
        <v>2</v>
      </c>
      <c r="C15" s="85">
        <v>6046.84</v>
      </c>
      <c r="D15" s="85">
        <v>1201.84</v>
      </c>
      <c r="E15" s="85">
        <v>762.98</v>
      </c>
      <c r="F15" s="85">
        <v>657.25</v>
      </c>
      <c r="G15" s="85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4">SUM(C15:V15)</f>
        <v>8668.91</v>
      </c>
      <c r="X15" s="29">
        <f>IF(Паспорт!P15&gt;0,Паспорт!P15,X14)</f>
        <v>34.99</v>
      </c>
      <c r="Y15" s="22"/>
      <c r="Z15" s="119"/>
      <c r="AA15" s="119"/>
    </row>
    <row r="16" spans="2:27" ht="15.75">
      <c r="B16" s="13">
        <v>3</v>
      </c>
      <c r="C16" s="85">
        <v>6438.59</v>
      </c>
      <c r="D16" s="85">
        <v>1181.84</v>
      </c>
      <c r="E16" s="85">
        <v>702.58</v>
      </c>
      <c r="F16" s="85">
        <v>888.61</v>
      </c>
      <c r="G16" s="85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9211.62</v>
      </c>
      <c r="X16" s="29">
        <f>IF(Паспорт!P16&gt;0,Паспорт!P16,X15)</f>
        <v>34.99</v>
      </c>
      <c r="Y16" s="22"/>
      <c r="Z16" s="119"/>
      <c r="AA16" s="119"/>
    </row>
    <row r="17" spans="2:27" ht="15.75">
      <c r="B17" s="13">
        <v>4</v>
      </c>
      <c r="C17" s="85">
        <v>9352</v>
      </c>
      <c r="D17" s="85">
        <v>1137.72</v>
      </c>
      <c r="E17" s="85">
        <v>685.88</v>
      </c>
      <c r="F17" s="85">
        <v>766.51</v>
      </c>
      <c r="G17" s="85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11942.109999999999</v>
      </c>
      <c r="X17" s="29">
        <f>IF(Паспорт!P17&gt;0,Паспорт!P17,X16)</f>
        <v>34.93</v>
      </c>
      <c r="Y17" s="22"/>
      <c r="Z17" s="119"/>
      <c r="AA17" s="119"/>
    </row>
    <row r="18" spans="2:27" ht="15.75">
      <c r="B18" s="13">
        <v>5</v>
      </c>
      <c r="C18" s="85">
        <v>9607.15</v>
      </c>
      <c r="D18" s="85">
        <v>1322.88</v>
      </c>
      <c r="E18" s="85">
        <v>769.86</v>
      </c>
      <c r="F18" s="85">
        <v>789.12</v>
      </c>
      <c r="G18" s="85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12489.01</v>
      </c>
      <c r="X18" s="29">
        <f>IF(Паспорт!P18&gt;0,Паспорт!P18,X17)</f>
        <v>34.93</v>
      </c>
      <c r="Y18" s="22"/>
      <c r="Z18" s="119"/>
      <c r="AA18" s="119"/>
    </row>
    <row r="19" spans="2:27" ht="15.75" customHeight="1">
      <c r="B19" s="13">
        <v>6</v>
      </c>
      <c r="C19" s="85">
        <v>9799.05</v>
      </c>
      <c r="D19" s="85">
        <v>1244.54</v>
      </c>
      <c r="E19" s="85">
        <v>728</v>
      </c>
      <c r="F19" s="85">
        <v>916.79</v>
      </c>
      <c r="G19" s="85">
        <v>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12688.380000000001</v>
      </c>
      <c r="X19" s="29">
        <f>IF(Паспорт!P19&gt;0,Паспорт!P19,X18)</f>
        <v>34.93</v>
      </c>
      <c r="Y19" s="22"/>
      <c r="Z19" s="119"/>
      <c r="AA19" s="119"/>
    </row>
    <row r="20" spans="2:27" ht="15.75">
      <c r="B20" s="13">
        <v>7</v>
      </c>
      <c r="C20" s="85">
        <v>9765.57</v>
      </c>
      <c r="D20" s="85">
        <v>1248.07</v>
      </c>
      <c r="E20" s="85">
        <v>718.65</v>
      </c>
      <c r="F20" s="85">
        <v>837.51</v>
      </c>
      <c r="G20" s="85"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12569.8</v>
      </c>
      <c r="X20" s="29">
        <f>IF(Паспорт!P20&gt;0,Паспорт!P20,X19)</f>
        <v>34.93</v>
      </c>
      <c r="Y20" s="22"/>
      <c r="Z20" s="119"/>
      <c r="AA20" s="119"/>
    </row>
    <row r="21" spans="2:27" ht="15.75">
      <c r="B21" s="13">
        <v>8</v>
      </c>
      <c r="C21" s="85">
        <v>9325.15</v>
      </c>
      <c r="D21" s="85">
        <v>1268.67</v>
      </c>
      <c r="E21" s="85">
        <v>770.02</v>
      </c>
      <c r="F21" s="85">
        <v>879.62</v>
      </c>
      <c r="G21" s="85">
        <v>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12243.460000000001</v>
      </c>
      <c r="X21" s="29">
        <f>IF(Паспорт!P21&gt;0,Паспорт!P21,X20)</f>
        <v>34.93</v>
      </c>
      <c r="Y21" s="22"/>
      <c r="Z21" s="119"/>
      <c r="AA21" s="119"/>
    </row>
    <row r="22" spans="2:26" ht="15" customHeight="1">
      <c r="B22" s="13">
        <v>9</v>
      </c>
      <c r="C22" s="85">
        <v>6621.59</v>
      </c>
      <c r="D22" s="85">
        <v>1322.12</v>
      </c>
      <c r="E22" s="85">
        <v>809.28</v>
      </c>
      <c r="F22" s="85">
        <v>948.81</v>
      </c>
      <c r="G22" s="85">
        <v>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9701.8</v>
      </c>
      <c r="X22" s="29">
        <f>IF(Паспорт!P22&gt;0,Паспорт!P22,X21)</f>
        <v>34.93</v>
      </c>
      <c r="Y22" s="22"/>
      <c r="Z22" s="27"/>
    </row>
    <row r="23" spans="2:26" ht="15.75">
      <c r="B23" s="13">
        <v>10</v>
      </c>
      <c r="C23" s="85">
        <v>6731.22</v>
      </c>
      <c r="D23" s="85">
        <v>1350.78</v>
      </c>
      <c r="E23" s="85">
        <v>791</v>
      </c>
      <c r="F23" s="85">
        <v>751.57</v>
      </c>
      <c r="G23" s="85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9624.57</v>
      </c>
      <c r="X23" s="29">
        <f>IF(Паспорт!P23&gt;0,Паспорт!P23,X22)</f>
        <v>34.93</v>
      </c>
      <c r="Y23" s="22"/>
      <c r="Z23" s="27"/>
    </row>
    <row r="24" spans="2:26" ht="15.75">
      <c r="B24" s="13">
        <v>11</v>
      </c>
      <c r="C24" s="85">
        <v>9863.26</v>
      </c>
      <c r="D24" s="85">
        <v>1256.01</v>
      </c>
      <c r="E24" s="85">
        <v>725.55</v>
      </c>
      <c r="F24" s="85">
        <v>805.87</v>
      </c>
      <c r="G24" s="85">
        <v>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12650.69</v>
      </c>
      <c r="X24" s="29">
        <f>IF(Паспорт!P24&gt;0,Паспорт!P24,X23)</f>
        <v>34.93</v>
      </c>
      <c r="Y24" s="22"/>
      <c r="Z24" s="27"/>
    </row>
    <row r="25" spans="2:26" ht="15.75">
      <c r="B25" s="13">
        <v>12</v>
      </c>
      <c r="C25" s="85">
        <v>9899.81</v>
      </c>
      <c r="D25" s="85">
        <v>1130.89</v>
      </c>
      <c r="E25" s="129">
        <v>613.78</v>
      </c>
      <c r="F25" s="85">
        <v>628.69</v>
      </c>
      <c r="G25" s="85">
        <v>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12273.17</v>
      </c>
      <c r="X25" s="29">
        <f>IF(Паспорт!P25&gt;0,Паспорт!P25,X24)</f>
        <v>34.93</v>
      </c>
      <c r="Y25" s="22"/>
      <c r="Z25" s="27"/>
    </row>
    <row r="26" spans="2:26" ht="15.75">
      <c r="B26" s="13">
        <v>13</v>
      </c>
      <c r="C26" s="85">
        <v>9774.66</v>
      </c>
      <c r="D26" s="85">
        <v>1156.16</v>
      </c>
      <c r="E26" s="85">
        <v>665</v>
      </c>
      <c r="F26" s="85">
        <v>844.24</v>
      </c>
      <c r="G26" s="85">
        <v>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12440.06</v>
      </c>
      <c r="X26" s="29">
        <f>IF(Паспорт!P26&gt;0,Паспорт!P26,X25)</f>
        <v>34.93</v>
      </c>
      <c r="Y26" s="22"/>
      <c r="Z26" s="27"/>
    </row>
    <row r="27" spans="2:26" ht="15.75">
      <c r="B27" s="13">
        <v>14</v>
      </c>
      <c r="C27" s="85">
        <v>9738.03</v>
      </c>
      <c r="D27" s="85">
        <v>1138.23</v>
      </c>
      <c r="E27" s="85">
        <v>589.68</v>
      </c>
      <c r="F27" s="85">
        <v>599.06</v>
      </c>
      <c r="G27" s="85">
        <v>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12065</v>
      </c>
      <c r="X27" s="29">
        <f>IF(Паспорт!P27&gt;0,Паспорт!P27,X26)</f>
        <v>34.93</v>
      </c>
      <c r="Y27" s="22"/>
      <c r="Z27" s="27"/>
    </row>
    <row r="28" spans="2:26" ht="15.75">
      <c r="B28" s="13">
        <v>15</v>
      </c>
      <c r="C28" s="85">
        <v>8672.85</v>
      </c>
      <c r="D28" s="85">
        <v>1144.38</v>
      </c>
      <c r="E28" s="85">
        <v>606.15</v>
      </c>
      <c r="F28" s="85">
        <v>561.25</v>
      </c>
      <c r="G28" s="85">
        <v>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10984.63</v>
      </c>
      <c r="X28" s="29">
        <f>IF(Паспорт!P28&gt;0,Паспорт!P28,X27)</f>
        <v>34.93</v>
      </c>
      <c r="Y28" s="22"/>
      <c r="Z28" s="27"/>
    </row>
    <row r="29" spans="2:26" ht="15.75">
      <c r="B29" s="14">
        <v>16</v>
      </c>
      <c r="C29" s="85">
        <v>6020.91</v>
      </c>
      <c r="D29" s="85">
        <v>1134.39</v>
      </c>
      <c r="E29" s="85">
        <v>606.79</v>
      </c>
      <c r="F29" s="85">
        <v>521.58</v>
      </c>
      <c r="G29" s="85">
        <v>0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8283.67</v>
      </c>
      <c r="X29" s="29">
        <f>IF(Паспорт!P29&gt;0,Паспорт!P29,X28)</f>
        <v>34.93</v>
      </c>
      <c r="Y29" s="22"/>
      <c r="Z29" s="27"/>
    </row>
    <row r="30" spans="2:26" ht="15.75">
      <c r="B30" s="14">
        <v>17</v>
      </c>
      <c r="C30" s="85">
        <v>5593.92</v>
      </c>
      <c r="D30" s="85">
        <v>1112.19</v>
      </c>
      <c r="E30" s="85">
        <v>593.39</v>
      </c>
      <c r="F30" s="85">
        <v>615.95</v>
      </c>
      <c r="G30" s="85">
        <v>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7915.450000000001</v>
      </c>
      <c r="X30" s="29">
        <f>IF(Паспорт!P30&gt;0,Паспорт!P30,X29)</f>
        <v>34.93</v>
      </c>
      <c r="Y30" s="22"/>
      <c r="Z30" s="27"/>
    </row>
    <row r="31" spans="2:26" ht="15.75">
      <c r="B31" s="14">
        <v>18</v>
      </c>
      <c r="C31" s="85">
        <v>9489.24</v>
      </c>
      <c r="D31" s="85">
        <v>1071.61</v>
      </c>
      <c r="E31" s="85">
        <v>543.54</v>
      </c>
      <c r="F31" s="85">
        <v>407.86</v>
      </c>
      <c r="G31" s="85">
        <v>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11512.25</v>
      </c>
      <c r="X31" s="29">
        <f>IF(Паспорт!P31&gt;0,Паспорт!P31,X30)</f>
        <v>34.93</v>
      </c>
      <c r="Y31" s="22"/>
      <c r="Z31" s="27"/>
    </row>
    <row r="32" spans="2:26" ht="15.75">
      <c r="B32" s="14">
        <v>19</v>
      </c>
      <c r="C32" s="85">
        <v>9735.33</v>
      </c>
      <c r="D32" s="85">
        <v>1243.08</v>
      </c>
      <c r="E32" s="85">
        <v>646.9</v>
      </c>
      <c r="F32" s="85">
        <v>463.95</v>
      </c>
      <c r="G32" s="85">
        <v>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12089.26</v>
      </c>
      <c r="X32" s="29">
        <f>IF(Паспорт!P32&gt;0,Паспорт!P32,X31)</f>
        <v>34.93</v>
      </c>
      <c r="Y32" s="22"/>
      <c r="Z32" s="27"/>
    </row>
    <row r="33" spans="2:26" ht="15.75">
      <c r="B33" s="14">
        <v>20</v>
      </c>
      <c r="C33" s="85">
        <v>9861.7</v>
      </c>
      <c r="D33" s="85">
        <v>1367.65</v>
      </c>
      <c r="E33" s="85">
        <v>703.32</v>
      </c>
      <c r="F33" s="85">
        <v>673.33</v>
      </c>
      <c r="G33" s="85">
        <v>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12606</v>
      </c>
      <c r="X33" s="29">
        <f>IF(Паспорт!P33&gt;0,Паспорт!P33,X32)</f>
        <v>34.93</v>
      </c>
      <c r="Y33" s="22"/>
      <c r="Z33" s="27"/>
    </row>
    <row r="34" spans="2:26" ht="15.75">
      <c r="B34" s="14">
        <v>21</v>
      </c>
      <c r="C34" s="85">
        <v>9452.62</v>
      </c>
      <c r="D34" s="85">
        <v>1255.51</v>
      </c>
      <c r="E34" s="85">
        <v>662.15</v>
      </c>
      <c r="F34" s="85">
        <v>1104.91</v>
      </c>
      <c r="G34" s="85">
        <v>0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12475.19</v>
      </c>
      <c r="X34" s="29">
        <f>IF(Паспорт!P34&gt;0,Паспорт!P34,X33)</f>
        <v>34.93</v>
      </c>
      <c r="Y34" s="22"/>
      <c r="Z34" s="27"/>
    </row>
    <row r="35" spans="2:26" ht="15.75">
      <c r="B35" s="14">
        <v>22</v>
      </c>
      <c r="C35" s="85">
        <v>10033.08</v>
      </c>
      <c r="D35" s="85">
        <v>1293.37</v>
      </c>
      <c r="E35" s="85">
        <v>738.31</v>
      </c>
      <c r="F35" s="85">
        <v>1079.3</v>
      </c>
      <c r="G35" s="85">
        <v>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13144.06</v>
      </c>
      <c r="X35" s="29">
        <f>IF(Паспорт!P35&gt;0,Паспорт!P35,X34)</f>
        <v>34.93</v>
      </c>
      <c r="Y35" s="22"/>
      <c r="Z35" s="27"/>
    </row>
    <row r="36" spans="2:26" ht="15.75">
      <c r="B36" s="14">
        <v>23</v>
      </c>
      <c r="C36" s="85">
        <v>8586.74</v>
      </c>
      <c r="D36" s="85">
        <v>1393.54</v>
      </c>
      <c r="E36" s="85">
        <v>777.78</v>
      </c>
      <c r="F36" s="85">
        <v>947.57</v>
      </c>
      <c r="G36" s="85">
        <v>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11705.63</v>
      </c>
      <c r="X36" s="29">
        <f>IF(Паспорт!P36&gt;0,Паспорт!P36,X35)</f>
        <v>34.93</v>
      </c>
      <c r="Y36" s="22"/>
      <c r="Z36" s="27"/>
    </row>
    <row r="37" spans="2:26" ht="15.75">
      <c r="B37" s="14">
        <v>24</v>
      </c>
      <c r="C37" s="85">
        <v>7754.12</v>
      </c>
      <c r="D37" s="85">
        <v>1413.29</v>
      </c>
      <c r="E37" s="85">
        <v>732.14</v>
      </c>
      <c r="F37" s="85">
        <v>1092.38</v>
      </c>
      <c r="G37" s="85">
        <v>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10991.93</v>
      </c>
      <c r="X37" s="29">
        <f>IF(Паспорт!P37&gt;0,Паспорт!P37,X36)</f>
        <v>34.93</v>
      </c>
      <c r="Y37" s="22"/>
      <c r="Z37" s="27"/>
    </row>
    <row r="38" spans="2:26" ht="15.75">
      <c r="B38" s="14">
        <v>25</v>
      </c>
      <c r="C38" s="85">
        <v>9138.18</v>
      </c>
      <c r="D38" s="85">
        <v>1250.07</v>
      </c>
      <c r="E38" s="85">
        <v>762.58</v>
      </c>
      <c r="F38" s="85">
        <v>978.01</v>
      </c>
      <c r="G38" s="85">
        <v>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12128.84</v>
      </c>
      <c r="X38" s="29">
        <f>IF(Паспорт!P38&gt;0,Паспорт!P38,X37)</f>
        <v>34.93</v>
      </c>
      <c r="Y38" s="22"/>
      <c r="Z38" s="27"/>
    </row>
    <row r="39" spans="2:26" ht="15.75">
      <c r="B39" s="14">
        <v>26</v>
      </c>
      <c r="C39" s="85">
        <v>9284.31</v>
      </c>
      <c r="D39" s="85">
        <v>1217.36</v>
      </c>
      <c r="E39" s="85">
        <v>695.23</v>
      </c>
      <c r="F39" s="85">
        <v>848.8</v>
      </c>
      <c r="G39" s="85">
        <v>0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12045.699999999999</v>
      </c>
      <c r="X39" s="29">
        <f>IF(Паспорт!P39&gt;0,Паспорт!P39,X38)</f>
        <v>34.93</v>
      </c>
      <c r="Y39" s="22"/>
      <c r="Z39" s="27"/>
    </row>
    <row r="40" spans="2:26" ht="15.75">
      <c r="B40" s="14">
        <v>27</v>
      </c>
      <c r="C40" s="85">
        <v>8980.65</v>
      </c>
      <c r="D40" s="85">
        <v>1205.39</v>
      </c>
      <c r="E40" s="85">
        <v>718.06</v>
      </c>
      <c r="F40" s="85">
        <v>781.01</v>
      </c>
      <c r="G40" s="85">
        <v>0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11685.109999999999</v>
      </c>
      <c r="X40" s="29">
        <f>IF(Паспорт!P40&gt;0,Паспорт!P40,X39)</f>
        <v>34.93</v>
      </c>
      <c r="Y40" s="22"/>
      <c r="Z40" s="27"/>
    </row>
    <row r="41" spans="2:26" ht="15.75">
      <c r="B41" s="14">
        <v>28</v>
      </c>
      <c r="C41" s="85">
        <v>8131.86</v>
      </c>
      <c r="D41" s="85">
        <v>1181.6</v>
      </c>
      <c r="E41" s="85">
        <v>666.89</v>
      </c>
      <c r="F41" s="85">
        <v>779.46</v>
      </c>
      <c r="G41" s="85">
        <v>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10759.809999999998</v>
      </c>
      <c r="X41" s="29">
        <f>IF(Паспорт!P41&gt;0,Паспорт!P41,X40)</f>
        <v>34.93</v>
      </c>
      <c r="Y41" s="22"/>
      <c r="Z41" s="27"/>
    </row>
    <row r="42" spans="2:26" ht="16.5" customHeight="1">
      <c r="B42" s="14">
        <v>29</v>
      </c>
      <c r="C42" s="85">
        <v>7724.23</v>
      </c>
      <c r="D42" s="85">
        <v>1225.72</v>
      </c>
      <c r="E42" s="85">
        <v>680.77</v>
      </c>
      <c r="F42" s="85">
        <v>746.43</v>
      </c>
      <c r="G42" s="85">
        <v>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10377.15</v>
      </c>
      <c r="X42" s="29">
        <f>IF(Паспорт!P42&gt;0,Паспорт!P42,X41)</f>
        <v>34.93</v>
      </c>
      <c r="Y42" s="22"/>
      <c r="Z42" s="27"/>
    </row>
    <row r="43" spans="2:26" ht="15.75" customHeight="1">
      <c r="B43" s="14">
        <v>30</v>
      </c>
      <c r="C43" s="85">
        <v>7355.68</v>
      </c>
      <c r="D43" s="85">
        <v>1195.61</v>
      </c>
      <c r="E43" s="85">
        <v>691.03</v>
      </c>
      <c r="F43" s="85">
        <v>1040.58</v>
      </c>
      <c r="G43" s="85">
        <v>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10282.900000000001</v>
      </c>
      <c r="X43" s="29">
        <f>IF(Паспорт!P43&gt;0,Паспорт!P43,X42)</f>
        <v>34.93</v>
      </c>
      <c r="Y43" s="22"/>
      <c r="Z43" s="27"/>
    </row>
    <row r="44" spans="2:26" ht="16.5" customHeight="1">
      <c r="B44" s="14">
        <v>31</v>
      </c>
      <c r="C44" s="85">
        <v>6277.01</v>
      </c>
      <c r="D44" s="85">
        <v>1265.85</v>
      </c>
      <c r="E44" s="85">
        <v>686.04</v>
      </c>
      <c r="F44" s="85">
        <v>831.39</v>
      </c>
      <c r="G44" s="85">
        <v>0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 t="shared" si="0"/>
        <v>9060.29</v>
      </c>
      <c r="X44" s="29">
        <f>IF(Паспорт!P44&gt;0,Паспорт!P44,X43)</f>
        <v>34.93</v>
      </c>
      <c r="Y44" s="22"/>
      <c r="Z44" s="27"/>
    </row>
    <row r="45" spans="2:27" ht="66.75" customHeight="1">
      <c r="B45" s="14" t="s">
        <v>40</v>
      </c>
      <c r="C45" s="86">
        <f>SUM(C14:C44)</f>
        <v>263043.3499999999</v>
      </c>
      <c r="D45" s="86">
        <f>SUM(D14:D44)</f>
        <v>38160.34</v>
      </c>
      <c r="E45" s="86">
        <f>SUM(E14:E44)</f>
        <v>21586.84</v>
      </c>
      <c r="F45" s="86">
        <f>SUM(F14:F44)</f>
        <v>24927.21</v>
      </c>
      <c r="G45" s="86">
        <f>SUM(G14:G44)</f>
        <v>0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SUM(W14:W44)</f>
        <v>347717.7400000001</v>
      </c>
      <c r="X45" s="30">
        <f>SUMPRODUCT(X14:X44,W14:W44)/SUM(W14:W44)</f>
        <v>34.93500092172461</v>
      </c>
      <c r="Y45" s="26"/>
      <c r="Z45" s="123" t="s">
        <v>41</v>
      </c>
      <c r="AA45" s="123"/>
    </row>
    <row r="46" spans="2:26" ht="16.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3"/>
      <c r="Z46"/>
    </row>
    <row r="47" spans="3:26" ht="12.75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24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5"/>
      <c r="U49" s="56"/>
      <c r="V49" s="56" t="s">
        <v>63</v>
      </c>
      <c r="W49" s="89"/>
      <c r="X49" s="90"/>
      <c r="Y49" s="87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56</v>
      </c>
      <c r="Q51" s="10"/>
      <c r="R51" s="10"/>
      <c r="S51" s="10"/>
      <c r="T51" s="10"/>
      <c r="U51" s="10"/>
      <c r="V51" s="56" t="s">
        <v>63</v>
      </c>
      <c r="W51" s="56"/>
      <c r="X51" s="10"/>
      <c r="Y51" s="25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2">
    <mergeCell ref="C47:X47"/>
    <mergeCell ref="C11:C13"/>
    <mergeCell ref="C5:X5"/>
    <mergeCell ref="B6:X6"/>
    <mergeCell ref="B7:X7"/>
    <mergeCell ref="B8:X8"/>
    <mergeCell ref="B10:B13"/>
    <mergeCell ref="F11:F13"/>
    <mergeCell ref="Z14:AA21"/>
    <mergeCell ref="X10:X13"/>
    <mergeCell ref="S11:S13"/>
    <mergeCell ref="U11:U13"/>
    <mergeCell ref="P11:P13"/>
    <mergeCell ref="Z45:AA45"/>
    <mergeCell ref="R11:R13"/>
    <mergeCell ref="T11:T13"/>
    <mergeCell ref="J11:J13"/>
    <mergeCell ref="L11:L13"/>
    <mergeCell ref="I11:I13"/>
    <mergeCell ref="M11:M13"/>
    <mergeCell ref="N11:N13"/>
    <mergeCell ref="K11:K13"/>
    <mergeCell ref="O11:O13"/>
    <mergeCell ref="G11:G13"/>
    <mergeCell ref="C10:V10"/>
    <mergeCell ref="D11:D13"/>
    <mergeCell ref="E11:E13"/>
    <mergeCell ref="W10:W13"/>
    <mergeCell ref="V11:V13"/>
    <mergeCell ref="H11:H13"/>
    <mergeCell ref="Q11:Q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2016-06-30T11:41:01Z</cp:lastPrinted>
  <dcterms:created xsi:type="dcterms:W3CDTF">2010-01-29T08:37:16Z</dcterms:created>
  <dcterms:modified xsi:type="dcterms:W3CDTF">2016-08-02T05:52:16Z</dcterms:modified>
  <cp:category/>
  <cp:version/>
  <cp:contentType/>
  <cp:contentStatus/>
</cp:coreProperties>
</file>