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<sst xmlns="http://schemas.openxmlformats.org/spreadsheetml/2006/main" count="115" uniqueCount="81">
  <si>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</si>
  <si>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</si>
  <si>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</si>
  <si>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</si>
  <si>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</si>
  <si>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</si>
  <si>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</si>
  <si>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</si>
  <si>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</si>
  <si>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</si>
  <si>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</si>
  <si>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</si>
  <si>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</si>
  <si>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</si>
  <si>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</si>
  <si>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</si>
  <si>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</si>
  <si>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</si>
  <si>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</si>
  <si>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</si>
  <si>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</si>
  <si>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</si>
  <si>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</si>
  <si>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</si>
  <si>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</si>
  <si>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</si>
  <si>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</si>
  <si>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</si>
  <si>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</si>
  <si>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</si>
  <si>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</si>
  <si>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</si>
  <si>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</si>
  <si>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</si>
  <si>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</si>
  <si>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</si>
  <si>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</si>
  <si>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</si>
  <si>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</si>
  <si>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</si>
  <si>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</si>
  <si>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</si>
  <si>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</si>
  <si>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</si>
  <si>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</si>
  <si>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</si>
  <si>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</si>
  <si>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</si>
  <si>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</si>
  <si>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</si>
  <si>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</si>
  <si>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</si>
  <si>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ГРС Червоне Поле</t>
  </si>
  <si>
    <t>ГРС Україна</t>
  </si>
  <si>
    <t>ГРС Андріївка</t>
  </si>
  <si>
    <t>ГРС Осіпенко</t>
  </si>
  <si>
    <t>ГРС Росія</t>
  </si>
  <si>
    <t>ГРС Дмитрівка</t>
  </si>
  <si>
    <t>ГРС Мринівка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</si>
  <si>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</si>
  <si>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</si>
  <si>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</si>
  <si>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</si>
  <si>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</si>
  <si>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</si>
  <si>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</si>
  <si>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                                                                                                            Україна, Осипенко, Росія, Андріївка, Дмитрівка, Маринівка. 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</si>
  <si>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Україна, Осипенко, Росія, Андріївка, Дмитрівка, Маринівка. </t>
    </r>
  </si>
  <si>
    <t xml:space="preserve">Ю.О. Головко </t>
  </si>
  <si>
    <t xml:space="preserve">М.О. 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</si>
  <si>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</si>
  <si>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</si>
  <si>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</si>
  <si>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31.07.2016р.</t>
    </r>
  </si>
  <si>
    <t xml:space="preserve">  C</t>
  </si>
  <si>
    <t>Данные по объекту Урзуф (осн.) за 7/16.</t>
  </si>
  <si>
    <t>Данные по объекту Мариновка (осн.) за 7/16.</t>
  </si>
  <si>
    <t>30,33*</t>
  </si>
  <si>
    <t>31,27*</t>
  </si>
  <si>
    <t>125028,90*</t>
  </si>
  <si>
    <t>22,69*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</si>
</sst>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b/>
      <sz val="12"/>
      <color indexed="62"/>
      <name val="Arial"/>
      <family val="2"/>
    </font>
    <font>
      <sz val="9"/>
      <color indexed="14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b/>
      <sz val="12"/>
      <color theme="4" tint="-0.24997000396251678"/>
      <name val="Arial"/>
      <family val="2"/>
    </font>
    <font>
      <sz val="9"/>
      <color rgb="FFE13FC2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2" fontId="91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92" fillId="0" borderId="15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2" fontId="91" fillId="0" borderId="13" xfId="0" applyNumberFormat="1" applyFont="1" applyBorder="1" applyAlignment="1">
      <alignment horizontal="center" vertical="center" wrapText="1"/>
    </xf>
    <xf numFmtId="1" fontId="94" fillId="0" borderId="12" xfId="0" applyNumberFormat="1" applyFont="1" applyBorder="1" applyAlignment="1">
      <alignment horizontal="center" wrapText="1"/>
    </xf>
    <xf numFmtId="2" fontId="95" fillId="0" borderId="13" xfId="0" applyNumberFormat="1" applyFont="1" applyBorder="1" applyAlignment="1">
      <alignment horizontal="center" wrapText="1"/>
    </xf>
    <xf numFmtId="177" fontId="10" fillId="0" borderId="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" fontId="87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96" fillId="0" borderId="29" xfId="0" applyFont="1" applyBorder="1" applyAlignment="1">
      <alignment horizontal="center" vertical="center" textRotation="90" wrapText="1"/>
    </xf>
    <xf numFmtId="0" fontId="96" fillId="0" borderId="30" xfId="0" applyFont="1" applyBorder="1" applyAlignment="1">
      <alignment horizontal="center" vertical="center" textRotation="90" wrapText="1"/>
    </xf>
    <xf numFmtId="0" fontId="96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0">
      <selection activeCell="Y27" sqref="Y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3" t="s">
        <v>9</v>
      </c>
      <c r="C1" s="33"/>
      <c r="D1" s="33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33" t="s">
        <v>10</v>
      </c>
      <c r="C2" s="33"/>
      <c r="D2" s="33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8" t="s">
        <v>23</v>
      </c>
      <c r="C3" s="39"/>
      <c r="D3" s="39"/>
      <c r="E3" s="39"/>
      <c r="F3" s="39"/>
      <c r="G3" s="39"/>
      <c r="H3" s="39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39" t="s">
        <v>11</v>
      </c>
      <c r="C4" s="39"/>
      <c r="D4" s="39"/>
      <c r="E4" s="39"/>
      <c r="F4" s="39"/>
      <c r="G4" s="39"/>
      <c r="H4" s="39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39" t="s">
        <v>24</v>
      </c>
      <c r="C5" s="39"/>
      <c r="D5" s="39"/>
      <c r="E5" s="39"/>
      <c r="F5" s="39"/>
      <c r="G5" s="39"/>
      <c r="H5" s="39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39"/>
      <c r="C6" s="39"/>
      <c r="D6" s="39"/>
      <c r="E6" s="39"/>
      <c r="F6" s="39"/>
      <c r="G6" s="39"/>
      <c r="H6" s="39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40"/>
      <c r="W7" s="41"/>
    </row>
    <row r="8" spans="1:25" s="43" customFormat="1" ht="41.25" customHeight="1">
      <c r="A8" s="102" t="s">
        <v>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42"/>
      <c r="W8" s="41"/>
      <c r="Y8" s="44"/>
    </row>
    <row r="9" spans="1:25" s="43" customFormat="1" ht="19.5" customHeight="1">
      <c r="A9" s="103" t="s">
        <v>70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45"/>
      <c r="W9" s="41"/>
      <c r="Y9" s="44"/>
    </row>
    <row r="10" spans="2:23" ht="12" customHeight="1" thickBo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"/>
    </row>
    <row r="11" spans="2:25" ht="30" customHeight="1">
      <c r="B11" s="104" t="s">
        <v>27</v>
      </c>
      <c r="C11" s="107" t="s">
        <v>28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95" t="s">
        <v>47</v>
      </c>
      <c r="N11" s="95" t="s">
        <v>48</v>
      </c>
      <c r="O11" s="95" t="s">
        <v>2</v>
      </c>
      <c r="P11" s="95" t="s">
        <v>29</v>
      </c>
      <c r="Q11" s="95" t="s">
        <v>30</v>
      </c>
      <c r="R11" s="95" t="s">
        <v>31</v>
      </c>
      <c r="S11" s="95" t="s">
        <v>32</v>
      </c>
      <c r="T11" s="97" t="s">
        <v>46</v>
      </c>
      <c r="U11" s="97" t="s">
        <v>33</v>
      </c>
      <c r="V11" s="98" t="s">
        <v>4</v>
      </c>
      <c r="X11" s="6"/>
      <c r="Y11"/>
    </row>
    <row r="12" spans="2:25" ht="48.75" customHeight="1">
      <c r="B12" s="105"/>
      <c r="C12" s="91" t="s">
        <v>34</v>
      </c>
      <c r="D12" s="91" t="s">
        <v>35</v>
      </c>
      <c r="E12" s="91" t="s">
        <v>36</v>
      </c>
      <c r="F12" s="91" t="s">
        <v>37</v>
      </c>
      <c r="G12" s="91" t="s">
        <v>38</v>
      </c>
      <c r="H12" s="91" t="s">
        <v>39</v>
      </c>
      <c r="I12" s="91" t="s">
        <v>40</v>
      </c>
      <c r="J12" s="91" t="s">
        <v>41</v>
      </c>
      <c r="K12" s="91" t="s">
        <v>42</v>
      </c>
      <c r="L12" s="91" t="s">
        <v>43</v>
      </c>
      <c r="M12" s="96"/>
      <c r="N12" s="96"/>
      <c r="O12" s="96"/>
      <c r="P12" s="96"/>
      <c r="Q12" s="96"/>
      <c r="R12" s="96"/>
      <c r="S12" s="96"/>
      <c r="T12" s="91"/>
      <c r="U12" s="91"/>
      <c r="V12" s="99"/>
      <c r="X12" s="6"/>
      <c r="Y12"/>
    </row>
    <row r="13" spans="2:25" ht="15.75" customHeight="1">
      <c r="B13" s="106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6"/>
      <c r="N13" s="96"/>
      <c r="O13" s="92" t="s">
        <v>44</v>
      </c>
      <c r="P13" s="93"/>
      <c r="Q13" s="93"/>
      <c r="R13" s="93"/>
      <c r="S13" s="94"/>
      <c r="T13" s="91"/>
      <c r="U13" s="91"/>
      <c r="V13" s="99"/>
      <c r="X13" s="6"/>
      <c r="Y13"/>
    </row>
    <row r="14" spans="2:25" ht="12.75" customHeight="1">
      <c r="B14" s="47">
        <v>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50"/>
      <c r="O14" s="48"/>
      <c r="P14" s="51"/>
      <c r="Q14" s="51"/>
      <c r="R14" s="52"/>
      <c r="S14" s="52"/>
      <c r="T14" s="52"/>
      <c r="U14" s="46"/>
      <c r="V14" s="46"/>
      <c r="W14" s="4">
        <f aca="true" t="shared" si="0" ref="W14:W43">SUM(C14:N14)</f>
        <v>0</v>
      </c>
      <c r="X14" s="6"/>
      <c r="Y14"/>
    </row>
    <row r="15" spans="2:25" ht="12.75" customHeight="1">
      <c r="B15" s="53">
        <f>B14+1</f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50"/>
      <c r="O15" s="48"/>
      <c r="P15" s="51"/>
      <c r="Q15" s="51"/>
      <c r="R15" s="52"/>
      <c r="S15" s="52"/>
      <c r="T15" s="52"/>
      <c r="U15" s="54"/>
      <c r="V15" s="54"/>
      <c r="W15" s="4">
        <f t="shared" si="0"/>
        <v>0</v>
      </c>
      <c r="X15" s="28" t="str">
        <f>IF(W15=100,"ОК"," ")</f>
        <v> </v>
      </c>
      <c r="Y15"/>
    </row>
    <row r="16" spans="2:25" ht="12.75" customHeight="1">
      <c r="B16" s="55">
        <f aca="true" t="shared" si="1" ref="B16:B41">B15+1</f>
        <v>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0"/>
      <c r="O16" s="48"/>
      <c r="P16" s="51"/>
      <c r="Q16" s="51"/>
      <c r="R16" s="52"/>
      <c r="S16" s="52"/>
      <c r="T16" s="52"/>
      <c r="U16" s="46"/>
      <c r="V16" s="46"/>
      <c r="W16" s="4">
        <f t="shared" si="0"/>
        <v>0</v>
      </c>
      <c r="X16" s="28" t="str">
        <f>IF(W16=100,"ОК"," ")</f>
        <v> </v>
      </c>
      <c r="Y16"/>
    </row>
    <row r="17" spans="2:25" ht="12.75" customHeight="1">
      <c r="B17" s="55">
        <f t="shared" si="1"/>
        <v>4</v>
      </c>
      <c r="C17" s="48">
        <v>92.4668</v>
      </c>
      <c r="D17" s="48">
        <v>4.0805</v>
      </c>
      <c r="E17" s="48">
        <v>1.0031</v>
      </c>
      <c r="F17" s="48">
        <v>0.1247</v>
      </c>
      <c r="G17" s="48">
        <v>0.202</v>
      </c>
      <c r="H17" s="48">
        <v>0.1265</v>
      </c>
      <c r="I17" s="48">
        <v>0.0851</v>
      </c>
      <c r="J17" s="48">
        <v>1.5983</v>
      </c>
      <c r="K17" s="48">
        <v>0.3041</v>
      </c>
      <c r="L17" s="48">
        <v>0.009</v>
      </c>
      <c r="M17" s="49"/>
      <c r="N17" s="50"/>
      <c r="O17" s="48">
        <v>0.7267</v>
      </c>
      <c r="P17" s="51">
        <v>8329.27</v>
      </c>
      <c r="Q17" s="51">
        <v>11874.44</v>
      </c>
      <c r="R17" s="52">
        <v>34.873</v>
      </c>
      <c r="S17" s="52">
        <v>49.7159</v>
      </c>
      <c r="T17" s="52"/>
      <c r="U17" s="46"/>
      <c r="V17" s="46"/>
      <c r="W17" s="4">
        <f t="shared" si="0"/>
        <v>100.0001</v>
      </c>
      <c r="X17" s="28" t="str">
        <f>IF(W17=100,"ОК"," ")</f>
        <v> </v>
      </c>
      <c r="Y17"/>
    </row>
    <row r="18" spans="2:25" ht="12.75" customHeight="1">
      <c r="B18" s="56">
        <f t="shared" si="1"/>
        <v>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48"/>
      <c r="P18" s="51"/>
      <c r="Q18" s="51"/>
      <c r="R18" s="52"/>
      <c r="S18" s="52"/>
      <c r="T18" s="52"/>
      <c r="U18" s="46"/>
      <c r="V18" s="46"/>
      <c r="W18" s="4">
        <f t="shared" si="0"/>
        <v>0</v>
      </c>
      <c r="X18" s="28" t="str">
        <f aca="true" t="shared" si="2" ref="X18:X43">IF(W18=100,"ОК"," ")</f>
        <v> </v>
      </c>
      <c r="Y18"/>
    </row>
    <row r="19" spans="2:25" ht="12.75" customHeight="1">
      <c r="B19" s="53">
        <f t="shared" si="1"/>
        <v>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50"/>
      <c r="O19" s="48"/>
      <c r="P19" s="51"/>
      <c r="Q19" s="51"/>
      <c r="R19" s="52"/>
      <c r="S19" s="52"/>
      <c r="T19" s="52"/>
      <c r="U19" s="46"/>
      <c r="V19" s="46"/>
      <c r="W19" s="4">
        <f t="shared" si="0"/>
        <v>0</v>
      </c>
      <c r="X19" s="28" t="str">
        <f t="shared" si="2"/>
        <v> </v>
      </c>
      <c r="Y19"/>
    </row>
    <row r="20" spans="2:25" ht="12.75" customHeight="1">
      <c r="B20" s="55">
        <f t="shared" si="1"/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54"/>
      <c r="O20" s="48"/>
      <c r="P20" s="51"/>
      <c r="Q20" s="51"/>
      <c r="R20" s="52"/>
      <c r="S20" s="52"/>
      <c r="T20" s="52"/>
      <c r="U20" s="54"/>
      <c r="V20" s="54"/>
      <c r="W20" s="4">
        <f t="shared" si="0"/>
        <v>0</v>
      </c>
      <c r="X20" s="28" t="str">
        <f t="shared" si="2"/>
        <v> </v>
      </c>
      <c r="Y20"/>
    </row>
    <row r="21" spans="2:25" ht="12.75" customHeight="1">
      <c r="B21" s="56">
        <f t="shared" si="1"/>
        <v>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54"/>
      <c r="O21" s="48"/>
      <c r="P21" s="51"/>
      <c r="Q21" s="51"/>
      <c r="R21" s="52"/>
      <c r="S21" s="52"/>
      <c r="T21" s="52"/>
      <c r="U21" s="57"/>
      <c r="V21" s="57"/>
      <c r="W21" s="4">
        <f t="shared" si="0"/>
        <v>0</v>
      </c>
      <c r="X21" s="28" t="str">
        <f t="shared" si="2"/>
        <v> </v>
      </c>
      <c r="Y21"/>
    </row>
    <row r="22" spans="2:25" ht="12.75" customHeight="1">
      <c r="B22" s="53">
        <f t="shared" si="1"/>
        <v>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54"/>
      <c r="O22" s="48"/>
      <c r="P22" s="51"/>
      <c r="Q22" s="51"/>
      <c r="R22" s="52"/>
      <c r="S22" s="52"/>
      <c r="T22" s="52"/>
      <c r="U22" s="54"/>
      <c r="V22" s="54"/>
      <c r="W22" s="4">
        <f t="shared" si="0"/>
        <v>0</v>
      </c>
      <c r="X22" s="28" t="str">
        <f t="shared" si="2"/>
        <v> </v>
      </c>
      <c r="Y22"/>
    </row>
    <row r="23" spans="2:25" ht="12.75" customHeight="1">
      <c r="B23" s="58">
        <f t="shared" si="1"/>
        <v>10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54"/>
      <c r="O23" s="48"/>
      <c r="P23" s="51"/>
      <c r="Q23" s="51"/>
      <c r="R23" s="52"/>
      <c r="S23" s="52"/>
      <c r="T23" s="52"/>
      <c r="U23" s="54"/>
      <c r="V23" s="54"/>
      <c r="W23" s="4">
        <f t="shared" si="0"/>
        <v>0</v>
      </c>
      <c r="X23" s="28" t="str">
        <f t="shared" si="2"/>
        <v> </v>
      </c>
      <c r="Y23"/>
    </row>
    <row r="24" spans="2:25" ht="12.75" customHeight="1">
      <c r="B24" s="58">
        <f t="shared" si="1"/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54"/>
      <c r="O24" s="48"/>
      <c r="P24" s="51"/>
      <c r="Q24" s="51"/>
      <c r="R24" s="52"/>
      <c r="S24" s="52"/>
      <c r="T24" s="52"/>
      <c r="U24" s="57"/>
      <c r="V24" s="57"/>
      <c r="W24" s="4">
        <f t="shared" si="0"/>
        <v>0</v>
      </c>
      <c r="X24" s="28" t="str">
        <f t="shared" si="2"/>
        <v> </v>
      </c>
      <c r="Y24"/>
    </row>
    <row r="25" spans="2:25" ht="12.75" customHeight="1">
      <c r="B25" s="56">
        <f t="shared" si="1"/>
        <v>12</v>
      </c>
      <c r="C25" s="48">
        <v>92.3514</v>
      </c>
      <c r="D25" s="48">
        <v>4.2033</v>
      </c>
      <c r="E25" s="48">
        <v>0.9955</v>
      </c>
      <c r="F25" s="48">
        <v>0.1342</v>
      </c>
      <c r="G25" s="48">
        <v>0.2195</v>
      </c>
      <c r="H25" s="48">
        <v>0.123</v>
      </c>
      <c r="I25" s="48">
        <v>0.0938</v>
      </c>
      <c r="J25" s="48">
        <v>1.5755</v>
      </c>
      <c r="K25" s="48">
        <v>0.2956</v>
      </c>
      <c r="L25" s="48">
        <v>0.0082</v>
      </c>
      <c r="M25" s="49"/>
      <c r="N25" s="54"/>
      <c r="O25" s="48">
        <v>0.7278</v>
      </c>
      <c r="P25" s="51">
        <v>8345.42</v>
      </c>
      <c r="Q25" s="51">
        <v>11888.12</v>
      </c>
      <c r="R25" s="52">
        <v>34.94</v>
      </c>
      <c r="S25" s="52">
        <v>49.7732</v>
      </c>
      <c r="T25" s="52"/>
      <c r="U25" s="54"/>
      <c r="V25" s="54"/>
      <c r="W25" s="4">
        <f t="shared" si="0"/>
        <v>100.00000000000001</v>
      </c>
      <c r="X25" s="28" t="str">
        <f t="shared" si="2"/>
        <v>ОК</v>
      </c>
      <c r="Y25"/>
    </row>
    <row r="26" spans="2:25" ht="12.75" customHeight="1">
      <c r="B26" s="53">
        <f t="shared" si="1"/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54"/>
      <c r="O26" s="48"/>
      <c r="P26" s="51"/>
      <c r="Q26" s="51"/>
      <c r="R26" s="52"/>
      <c r="S26" s="52"/>
      <c r="T26" s="52"/>
      <c r="U26" s="54"/>
      <c r="V26" s="46"/>
      <c r="W26" s="4">
        <f t="shared" si="0"/>
        <v>0</v>
      </c>
      <c r="X26" s="28" t="str">
        <f t="shared" si="2"/>
        <v> </v>
      </c>
      <c r="Y26"/>
    </row>
    <row r="27" spans="2:25" ht="12.75" customHeight="1">
      <c r="B27" s="55">
        <f t="shared" si="1"/>
        <v>14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51"/>
      <c r="Q27" s="51"/>
      <c r="R27" s="52"/>
      <c r="S27" s="52"/>
      <c r="T27" s="52"/>
      <c r="U27" s="57"/>
      <c r="V27" s="57"/>
      <c r="W27" s="4">
        <f t="shared" si="0"/>
        <v>0</v>
      </c>
      <c r="X27" s="28" t="str">
        <f t="shared" si="2"/>
        <v> </v>
      </c>
      <c r="Y27"/>
    </row>
    <row r="28" spans="2:25" ht="12.75" customHeight="1">
      <c r="B28" s="55">
        <f t="shared" si="1"/>
        <v>15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59"/>
      <c r="O28" s="48"/>
      <c r="P28" s="51"/>
      <c r="Q28" s="51"/>
      <c r="R28" s="52"/>
      <c r="S28" s="52"/>
      <c r="T28" s="52"/>
      <c r="U28" s="60"/>
      <c r="V28" s="61"/>
      <c r="W28" s="4">
        <f t="shared" si="0"/>
        <v>0</v>
      </c>
      <c r="X28" s="28" t="str">
        <f t="shared" si="2"/>
        <v> </v>
      </c>
      <c r="Y28"/>
    </row>
    <row r="29" spans="2:25" ht="12.75" customHeight="1">
      <c r="B29" s="53">
        <f t="shared" si="1"/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59"/>
      <c r="O29" s="48"/>
      <c r="P29" s="51"/>
      <c r="Q29" s="51"/>
      <c r="R29" s="52"/>
      <c r="S29" s="52"/>
      <c r="T29" s="52"/>
      <c r="U29" s="63"/>
      <c r="V29" s="57"/>
      <c r="W29" s="4">
        <f t="shared" si="0"/>
        <v>0</v>
      </c>
      <c r="X29" s="28" t="str">
        <f t="shared" si="2"/>
        <v> </v>
      </c>
      <c r="Y29"/>
    </row>
    <row r="30" spans="2:25" ht="12.75" customHeight="1">
      <c r="B30" s="47">
        <f t="shared" si="1"/>
        <v>17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59"/>
      <c r="O30" s="48"/>
      <c r="P30" s="51"/>
      <c r="Q30" s="51"/>
      <c r="R30" s="52"/>
      <c r="S30" s="52"/>
      <c r="T30" s="77"/>
      <c r="U30" s="78"/>
      <c r="V30" s="79"/>
      <c r="W30" s="4">
        <f t="shared" si="0"/>
        <v>0</v>
      </c>
      <c r="X30" s="28" t="str">
        <f t="shared" si="2"/>
        <v> </v>
      </c>
      <c r="Y30"/>
    </row>
    <row r="31" spans="2:25" ht="12.75" customHeight="1">
      <c r="B31" s="47">
        <f t="shared" si="1"/>
        <v>18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59"/>
      <c r="O31" s="48"/>
      <c r="P31" s="51"/>
      <c r="Q31" s="51"/>
      <c r="R31" s="52"/>
      <c r="S31" s="52"/>
      <c r="T31" s="52"/>
      <c r="U31" s="54"/>
      <c r="V31" s="46"/>
      <c r="W31" s="4">
        <f t="shared" si="0"/>
        <v>0</v>
      </c>
      <c r="X31" s="28" t="str">
        <f t="shared" si="2"/>
        <v> </v>
      </c>
      <c r="Y31"/>
    </row>
    <row r="32" spans="2:25" ht="12.75" customHeight="1">
      <c r="B32" s="55">
        <f t="shared" si="1"/>
        <v>19</v>
      </c>
      <c r="C32" s="48">
        <v>92.4126</v>
      </c>
      <c r="D32" s="48">
        <v>4.1254</v>
      </c>
      <c r="E32" s="48">
        <v>0.9869</v>
      </c>
      <c r="F32" s="48">
        <v>0.1331</v>
      </c>
      <c r="G32" s="48">
        <v>0.2213</v>
      </c>
      <c r="H32" s="48">
        <v>0.1567</v>
      </c>
      <c r="I32" s="48">
        <v>0.1106</v>
      </c>
      <c r="J32" s="48">
        <v>1.5601</v>
      </c>
      <c r="K32" s="48">
        <v>0.2841</v>
      </c>
      <c r="L32" s="48">
        <v>0.0092</v>
      </c>
      <c r="M32" s="49"/>
      <c r="N32" s="59"/>
      <c r="O32" s="48">
        <v>0.7283</v>
      </c>
      <c r="P32" s="51">
        <v>8355.16</v>
      </c>
      <c r="Q32" s="51">
        <v>11897.27</v>
      </c>
      <c r="R32" s="52">
        <v>34.9814</v>
      </c>
      <c r="S32" s="52">
        <v>49.8115</v>
      </c>
      <c r="T32" s="52" t="s">
        <v>45</v>
      </c>
      <c r="U32" s="54">
        <v>0.006</v>
      </c>
      <c r="V32" s="54">
        <v>0.0001</v>
      </c>
      <c r="W32" s="4">
        <f t="shared" si="0"/>
        <v>100.00000000000001</v>
      </c>
      <c r="X32" s="28" t="str">
        <f t="shared" si="2"/>
        <v>ОК</v>
      </c>
      <c r="Y32"/>
    </row>
    <row r="33" spans="2:25" ht="12.75" customHeight="1">
      <c r="B33" s="55">
        <f t="shared" si="1"/>
        <v>20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59"/>
      <c r="O33" s="48"/>
      <c r="P33" s="51"/>
      <c r="Q33" s="51"/>
      <c r="R33" s="52"/>
      <c r="S33" s="52"/>
      <c r="T33" s="52"/>
      <c r="U33" s="54"/>
      <c r="V33" s="54"/>
      <c r="W33" s="4">
        <f t="shared" si="0"/>
        <v>0</v>
      </c>
      <c r="X33" s="28" t="str">
        <f t="shared" si="2"/>
        <v> </v>
      </c>
      <c r="Y33"/>
    </row>
    <row r="34" spans="2:25" ht="12.75" customHeight="1">
      <c r="B34" s="53">
        <f t="shared" si="1"/>
        <v>21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59"/>
      <c r="O34" s="48"/>
      <c r="P34" s="51"/>
      <c r="Q34" s="51"/>
      <c r="R34" s="52"/>
      <c r="S34" s="52"/>
      <c r="T34" s="60"/>
      <c r="U34" s="61"/>
      <c r="V34" s="62"/>
      <c r="W34" s="4">
        <f t="shared" si="0"/>
        <v>0</v>
      </c>
      <c r="X34" s="28" t="str">
        <f t="shared" si="2"/>
        <v> </v>
      </c>
      <c r="Y34"/>
    </row>
    <row r="35" spans="2:25" ht="12.75" customHeight="1">
      <c r="B35" s="55">
        <f t="shared" si="1"/>
        <v>22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0"/>
      <c r="N35" s="50"/>
      <c r="O35" s="48"/>
      <c r="P35" s="51"/>
      <c r="Q35" s="51"/>
      <c r="R35" s="52"/>
      <c r="S35" s="52"/>
      <c r="T35" s="52"/>
      <c r="U35" s="54"/>
      <c r="V35" s="54"/>
      <c r="W35" s="4">
        <f t="shared" si="0"/>
        <v>0</v>
      </c>
      <c r="X35" s="28" t="str">
        <f t="shared" si="2"/>
        <v> </v>
      </c>
      <c r="Y35"/>
    </row>
    <row r="36" spans="2:25" ht="12.75" customHeight="1">
      <c r="B36" s="53">
        <f t="shared" si="1"/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48"/>
      <c r="P36" s="51"/>
      <c r="Q36" s="51"/>
      <c r="R36" s="52"/>
      <c r="S36" s="52"/>
      <c r="T36" s="52"/>
      <c r="U36" s="54"/>
      <c r="V36" s="46"/>
      <c r="W36" s="4">
        <f t="shared" si="0"/>
        <v>0</v>
      </c>
      <c r="X36" s="28" t="str">
        <f t="shared" si="2"/>
        <v> </v>
      </c>
      <c r="Y36"/>
    </row>
    <row r="37" spans="2:25" ht="12.75" customHeight="1">
      <c r="B37" s="64">
        <f t="shared" si="1"/>
        <v>24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8"/>
      <c r="P37" s="51"/>
      <c r="Q37" s="51"/>
      <c r="R37" s="52"/>
      <c r="S37" s="52"/>
      <c r="T37" s="52"/>
      <c r="U37" s="54"/>
      <c r="V37" s="54"/>
      <c r="W37" s="4">
        <f t="shared" si="0"/>
        <v>0</v>
      </c>
      <c r="X37" s="28" t="str">
        <f t="shared" si="2"/>
        <v> </v>
      </c>
      <c r="Y37"/>
    </row>
    <row r="38" spans="2:25" ht="12.75" customHeight="1">
      <c r="B38" s="47">
        <f t="shared" si="1"/>
        <v>25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9"/>
      <c r="O38" s="48"/>
      <c r="P38" s="51"/>
      <c r="Q38" s="51"/>
      <c r="R38" s="52"/>
      <c r="S38" s="52"/>
      <c r="T38" s="52"/>
      <c r="U38" s="54"/>
      <c r="V38" s="54"/>
      <c r="W38" s="4">
        <f t="shared" si="0"/>
        <v>0</v>
      </c>
      <c r="X38" s="28" t="str">
        <f t="shared" si="2"/>
        <v> </v>
      </c>
      <c r="Y38"/>
    </row>
    <row r="39" spans="2:25" ht="12.75" customHeight="1">
      <c r="B39" s="55">
        <f t="shared" si="1"/>
        <v>26</v>
      </c>
      <c r="C39" s="48">
        <v>92.4022</v>
      </c>
      <c r="D39" s="48">
        <v>4.1528</v>
      </c>
      <c r="E39" s="48">
        <v>0.9723</v>
      </c>
      <c r="F39" s="48">
        <v>0.1287</v>
      </c>
      <c r="G39" s="48">
        <v>0.213</v>
      </c>
      <c r="H39" s="48">
        <v>0.1438</v>
      </c>
      <c r="I39" s="48">
        <v>0.0778</v>
      </c>
      <c r="J39" s="48">
        <v>1.5591</v>
      </c>
      <c r="K39" s="48">
        <v>0.3413</v>
      </c>
      <c r="L39" s="48">
        <v>0.009</v>
      </c>
      <c r="M39" s="50">
        <v>-7.5</v>
      </c>
      <c r="N39" s="50">
        <v>-6.2</v>
      </c>
      <c r="O39" s="48">
        <v>0.7275</v>
      </c>
      <c r="P39" s="51">
        <v>8334.96</v>
      </c>
      <c r="Q39" s="51">
        <v>11876.06</v>
      </c>
      <c r="R39" s="52">
        <v>34.8968</v>
      </c>
      <c r="S39" s="52">
        <v>49.7227</v>
      </c>
      <c r="T39" s="90"/>
      <c r="U39" s="90"/>
      <c r="V39" s="54"/>
      <c r="W39" s="4">
        <f t="shared" si="0"/>
        <v>86.29999999999998</v>
      </c>
      <c r="X39" s="28" t="str">
        <f t="shared" si="2"/>
        <v> </v>
      </c>
      <c r="Y39"/>
    </row>
    <row r="40" spans="2:25" ht="12.75" customHeight="1">
      <c r="B40" s="53">
        <f t="shared" si="1"/>
        <v>27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9"/>
      <c r="O40" s="48"/>
      <c r="P40" s="51"/>
      <c r="Q40" s="51"/>
      <c r="R40" s="52"/>
      <c r="S40" s="52"/>
      <c r="T40" s="52"/>
      <c r="U40" s="63"/>
      <c r="V40" s="63"/>
      <c r="W40" s="4">
        <f t="shared" si="0"/>
        <v>0</v>
      </c>
      <c r="X40" s="28" t="str">
        <f t="shared" si="2"/>
        <v> </v>
      </c>
      <c r="Y40"/>
    </row>
    <row r="41" spans="2:25" ht="12.75" customHeight="1">
      <c r="B41" s="47">
        <f t="shared" si="1"/>
        <v>28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9"/>
      <c r="O41" s="48"/>
      <c r="P41" s="51"/>
      <c r="Q41" s="51"/>
      <c r="R41" s="52"/>
      <c r="S41" s="52"/>
      <c r="T41" s="52"/>
      <c r="U41" s="65"/>
      <c r="V41" s="65"/>
      <c r="W41" s="4">
        <f t="shared" si="0"/>
        <v>0</v>
      </c>
      <c r="X41" s="28" t="str">
        <f t="shared" si="2"/>
        <v> </v>
      </c>
      <c r="Y41"/>
    </row>
    <row r="42" spans="2:25" ht="12.75" customHeight="1">
      <c r="B42" s="66">
        <v>29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9"/>
      <c r="O42" s="48"/>
      <c r="P42" s="51"/>
      <c r="Q42" s="51"/>
      <c r="R42" s="52"/>
      <c r="S42" s="52"/>
      <c r="T42" s="52"/>
      <c r="U42" s="54"/>
      <c r="V42" s="54"/>
      <c r="W42" s="4">
        <f t="shared" si="0"/>
        <v>0</v>
      </c>
      <c r="X42" s="28" t="str">
        <f t="shared" si="2"/>
        <v> </v>
      </c>
      <c r="Y42"/>
    </row>
    <row r="43" spans="2:25" ht="12.75" customHeight="1">
      <c r="B43" s="47">
        <v>30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8"/>
      <c r="P43" s="51"/>
      <c r="Q43" s="51"/>
      <c r="R43" s="52"/>
      <c r="S43" s="52"/>
      <c r="T43" s="52"/>
      <c r="U43" s="52"/>
      <c r="V43" s="54"/>
      <c r="W43" s="4">
        <f t="shared" si="0"/>
        <v>0</v>
      </c>
      <c r="X43" s="28" t="str">
        <f t="shared" si="2"/>
        <v> </v>
      </c>
      <c r="Y43"/>
    </row>
    <row r="44" spans="2:25" ht="12.7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49"/>
      <c r="P44" s="8"/>
      <c r="Q44" s="8"/>
      <c r="R44" s="52"/>
      <c r="S44" s="52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68</v>
      </c>
      <c r="Q47" s="12"/>
      <c r="R47" s="12"/>
      <c r="S47" s="12"/>
      <c r="T47" s="67"/>
      <c r="U47" s="68"/>
      <c r="V47" s="68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69" t="s">
        <v>8</v>
      </c>
      <c r="Q48" s="69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69</v>
      </c>
      <c r="Q49" s="12"/>
      <c r="R49" s="12"/>
      <c r="S49" s="12"/>
      <c r="T49" s="12"/>
      <c r="U49" s="68"/>
      <c r="V49" s="68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6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="84" zoomScaleSheetLayoutView="84" workbookViewId="0" topLeftCell="A1">
      <selection activeCell="C17" sqref="C1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0" t="s">
        <v>9</v>
      </c>
      <c r="C1" s="70"/>
      <c r="D1" s="70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70" t="s">
        <v>10</v>
      </c>
      <c r="C2" s="70"/>
      <c r="D2" s="70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71" t="s">
        <v>49</v>
      </c>
      <c r="C3" s="71"/>
      <c r="D3" s="70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74" customFormat="1" ht="15">
      <c r="C5" s="126" t="s">
        <v>12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9"/>
      <c r="Z5" s="75"/>
    </row>
    <row r="6" spans="1:25" s="43" customFormat="1" ht="41.25" customHeight="1">
      <c r="A6" s="102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42"/>
      <c r="W6" s="41"/>
      <c r="Y6" s="44"/>
    </row>
    <row r="7" spans="1:25" s="43" customFormat="1" ht="19.5" customHeight="1">
      <c r="A7" s="103" t="s">
        <v>73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45"/>
      <c r="W7" s="41"/>
      <c r="Y7" s="4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110" t="s">
        <v>5</v>
      </c>
      <c r="C9" s="115" t="s">
        <v>17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4" t="s">
        <v>18</v>
      </c>
      <c r="X9" s="119" t="s">
        <v>21</v>
      </c>
      <c r="Y9" s="21"/>
      <c r="Z9"/>
    </row>
    <row r="10" spans="2:26" ht="48.75" customHeight="1">
      <c r="B10" s="111"/>
      <c r="C10" s="113" t="s">
        <v>51</v>
      </c>
      <c r="D10" s="109" t="s">
        <v>52</v>
      </c>
      <c r="E10" s="109" t="s">
        <v>53</v>
      </c>
      <c r="F10" s="129" t="s">
        <v>54</v>
      </c>
      <c r="G10" s="109" t="s">
        <v>55</v>
      </c>
      <c r="H10" s="109" t="s">
        <v>56</v>
      </c>
      <c r="I10" s="125" t="s">
        <v>57</v>
      </c>
      <c r="J10" s="109" t="s">
        <v>58</v>
      </c>
      <c r="K10" s="109"/>
      <c r="L10" s="109"/>
      <c r="M10" s="110"/>
      <c r="N10" s="110"/>
      <c r="O10" s="110"/>
      <c r="P10" s="110"/>
      <c r="Q10" s="110"/>
      <c r="R10" s="110"/>
      <c r="S10" s="110"/>
      <c r="T10" s="110"/>
      <c r="U10" s="110"/>
      <c r="V10" s="122"/>
      <c r="W10" s="114"/>
      <c r="X10" s="120"/>
      <c r="Y10" s="21"/>
      <c r="Z10"/>
    </row>
    <row r="11" spans="2:26" ht="15.75" customHeight="1">
      <c r="B11" s="111"/>
      <c r="C11" s="113"/>
      <c r="D11" s="109"/>
      <c r="E11" s="109"/>
      <c r="F11" s="129"/>
      <c r="G11" s="109"/>
      <c r="H11" s="109"/>
      <c r="I11" s="125"/>
      <c r="J11" s="109"/>
      <c r="K11" s="109"/>
      <c r="L11" s="109"/>
      <c r="M11" s="111"/>
      <c r="N11" s="111"/>
      <c r="O11" s="111"/>
      <c r="P11" s="111"/>
      <c r="Q11" s="111"/>
      <c r="R11" s="111"/>
      <c r="S11" s="111"/>
      <c r="T11" s="111"/>
      <c r="U11" s="111"/>
      <c r="V11" s="123"/>
      <c r="W11" s="114"/>
      <c r="X11" s="120"/>
      <c r="Y11" s="21"/>
      <c r="Z11"/>
    </row>
    <row r="12" spans="2:26" ht="30" customHeight="1">
      <c r="B12" s="127"/>
      <c r="C12" s="113"/>
      <c r="D12" s="109"/>
      <c r="E12" s="109"/>
      <c r="F12" s="129"/>
      <c r="G12" s="109"/>
      <c r="H12" s="109"/>
      <c r="I12" s="125"/>
      <c r="J12" s="109"/>
      <c r="K12" s="109"/>
      <c r="L12" s="109"/>
      <c r="M12" s="112"/>
      <c r="N12" s="112"/>
      <c r="O12" s="112"/>
      <c r="P12" s="112"/>
      <c r="Q12" s="112"/>
      <c r="R12" s="112"/>
      <c r="S12" s="112"/>
      <c r="T12" s="112"/>
      <c r="U12" s="112"/>
      <c r="V12" s="124"/>
      <c r="W12" s="114"/>
      <c r="X12" s="121"/>
      <c r="Y12" s="21"/>
      <c r="Z12"/>
    </row>
    <row r="13" spans="2:27" ht="15.75" customHeight="1">
      <c r="B13" s="84">
        <v>1</v>
      </c>
      <c r="C13" s="90">
        <v>41034.24</v>
      </c>
      <c r="D13" s="90">
        <v>1763.83</v>
      </c>
      <c r="E13" s="90">
        <v>774.05</v>
      </c>
      <c r="F13" s="89">
        <v>647.9</v>
      </c>
      <c r="G13" s="90">
        <v>1081.85</v>
      </c>
      <c r="H13" s="90">
        <v>815.78</v>
      </c>
      <c r="I13" s="90">
        <v>865.84</v>
      </c>
      <c r="J13" s="90">
        <v>3563.07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29">
        <f aca="true" t="shared" si="0" ref="W13:W42">SUM(C13:V13)</f>
        <v>50546.56</v>
      </c>
      <c r="X13" s="37">
        <v>34.91</v>
      </c>
      <c r="Y13" s="22"/>
      <c r="Z13" s="118" t="s">
        <v>22</v>
      </c>
      <c r="AA13" s="118"/>
    </row>
    <row r="14" spans="2:27" ht="15.75">
      <c r="B14" s="84">
        <v>2</v>
      </c>
      <c r="C14" s="90">
        <v>38250.9</v>
      </c>
      <c r="D14" s="90">
        <v>1741.14</v>
      </c>
      <c r="E14" s="90">
        <v>800.5</v>
      </c>
      <c r="F14" s="89">
        <v>693.2</v>
      </c>
      <c r="G14" s="90">
        <v>1159.51</v>
      </c>
      <c r="H14" s="90">
        <v>818.98</v>
      </c>
      <c r="I14" s="90">
        <v>842.82</v>
      </c>
      <c r="J14" s="90">
        <v>3389.24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29">
        <f t="shared" si="0"/>
        <v>47696.29</v>
      </c>
      <c r="X14" s="37">
        <f>Додаток!X13</f>
        <v>34.91</v>
      </c>
      <c r="Y14" s="22"/>
      <c r="Z14" s="118"/>
      <c r="AA14" s="118"/>
    </row>
    <row r="15" spans="2:27" ht="15.75">
      <c r="B15" s="84">
        <v>3</v>
      </c>
      <c r="C15" s="90">
        <v>35951.52</v>
      </c>
      <c r="D15" s="90">
        <v>1730.97</v>
      </c>
      <c r="E15" s="90">
        <v>784.16</v>
      </c>
      <c r="F15" s="89">
        <v>780.8</v>
      </c>
      <c r="G15" s="90">
        <v>1138.15</v>
      </c>
      <c r="H15" s="90">
        <v>788.32</v>
      </c>
      <c r="I15" s="90">
        <v>861.8</v>
      </c>
      <c r="J15" s="90">
        <v>3394.64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29">
        <f t="shared" si="0"/>
        <v>45430.36000000001</v>
      </c>
      <c r="X15" s="37">
        <f>Додаток!X13</f>
        <v>34.91</v>
      </c>
      <c r="Y15" s="22"/>
      <c r="Z15" s="118"/>
      <c r="AA15" s="118"/>
    </row>
    <row r="16" spans="2:27" ht="15.75">
      <c r="B16" s="84">
        <v>4</v>
      </c>
      <c r="C16" s="90">
        <v>37243.4</v>
      </c>
      <c r="D16" s="90">
        <v>1735.99</v>
      </c>
      <c r="E16" s="90">
        <v>755.55</v>
      </c>
      <c r="F16" s="89">
        <v>634.3</v>
      </c>
      <c r="G16" s="90">
        <v>1019.07</v>
      </c>
      <c r="H16" s="90">
        <v>768.21</v>
      </c>
      <c r="I16" s="90">
        <v>808.97</v>
      </c>
      <c r="J16" s="90">
        <v>3468.79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29">
        <f t="shared" si="0"/>
        <v>46434.280000000006</v>
      </c>
      <c r="X16" s="37">
        <f>Паспорт!R17</f>
        <v>34.873</v>
      </c>
      <c r="Y16" s="22"/>
      <c r="Z16" s="118"/>
      <c r="AA16" s="118"/>
    </row>
    <row r="17" spans="2:27" ht="15.75">
      <c r="B17" s="84">
        <v>5</v>
      </c>
      <c r="C17" s="90">
        <v>40926.5</v>
      </c>
      <c r="D17" s="90">
        <v>1806.95</v>
      </c>
      <c r="E17" s="90">
        <v>834.33</v>
      </c>
      <c r="F17" s="89">
        <v>834.1</v>
      </c>
      <c r="G17" s="90">
        <v>1092.05</v>
      </c>
      <c r="H17" s="90">
        <v>841.33</v>
      </c>
      <c r="I17" s="90">
        <v>852.32</v>
      </c>
      <c r="J17" s="90">
        <v>3775.73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29">
        <f t="shared" si="0"/>
        <v>50963.310000000005</v>
      </c>
      <c r="X17" s="37">
        <f>Паспорт!R17</f>
        <v>34.873</v>
      </c>
      <c r="Y17" s="22"/>
      <c r="Z17" s="118"/>
      <c r="AA17" s="118"/>
    </row>
    <row r="18" spans="2:27" ht="15.75" customHeight="1">
      <c r="B18" s="84">
        <v>6</v>
      </c>
      <c r="C18" s="90">
        <v>43727.25</v>
      </c>
      <c r="D18" s="90">
        <v>1911.59</v>
      </c>
      <c r="E18" s="90">
        <v>795.91</v>
      </c>
      <c r="F18" s="89">
        <v>785.3</v>
      </c>
      <c r="G18" s="90">
        <v>1134.81</v>
      </c>
      <c r="H18" s="90">
        <v>849.63</v>
      </c>
      <c r="I18" s="90">
        <v>877.26</v>
      </c>
      <c r="J18" s="90">
        <v>10436.07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29">
        <f t="shared" si="0"/>
        <v>60517.82</v>
      </c>
      <c r="X18" s="37">
        <f>Паспорт!R17</f>
        <v>34.873</v>
      </c>
      <c r="Y18" s="22"/>
      <c r="Z18" s="118"/>
      <c r="AA18" s="118"/>
    </row>
    <row r="19" spans="2:27" ht="15.75">
      <c r="B19" s="84">
        <v>7</v>
      </c>
      <c r="C19" s="90">
        <v>43701.94</v>
      </c>
      <c r="D19" s="90">
        <v>1918.17</v>
      </c>
      <c r="E19" s="90">
        <v>785.37</v>
      </c>
      <c r="F19" s="89">
        <v>671.4</v>
      </c>
      <c r="G19" s="90">
        <v>1222.45</v>
      </c>
      <c r="H19" s="90">
        <v>839.25</v>
      </c>
      <c r="I19" s="90">
        <v>865.63</v>
      </c>
      <c r="J19" s="90">
        <v>7624.92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29">
        <f t="shared" si="0"/>
        <v>57629.13</v>
      </c>
      <c r="X19" s="37">
        <f>Паспорт!R17</f>
        <v>34.873</v>
      </c>
      <c r="Y19" s="22"/>
      <c r="Z19" s="118"/>
      <c r="AA19" s="118"/>
    </row>
    <row r="20" spans="2:27" ht="15.75">
      <c r="B20" s="84">
        <v>8</v>
      </c>
      <c r="C20" s="90">
        <v>44836.53</v>
      </c>
      <c r="D20" s="90">
        <v>2043.62</v>
      </c>
      <c r="E20" s="90">
        <v>840.45</v>
      </c>
      <c r="F20" s="89">
        <v>721.2</v>
      </c>
      <c r="G20" s="90">
        <v>1168.18</v>
      </c>
      <c r="H20" s="90">
        <v>899.39</v>
      </c>
      <c r="I20" s="90">
        <v>936.33</v>
      </c>
      <c r="J20" s="90">
        <v>4222.63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29">
        <f t="shared" si="0"/>
        <v>55668.329999999994</v>
      </c>
      <c r="X20" s="37">
        <f>Паспорт!R17</f>
        <v>34.873</v>
      </c>
      <c r="Y20" s="22"/>
      <c r="Z20" s="118"/>
      <c r="AA20" s="118"/>
    </row>
    <row r="21" spans="2:26" ht="15" customHeight="1">
      <c r="B21" s="84">
        <v>9</v>
      </c>
      <c r="C21" s="90">
        <v>41334.25</v>
      </c>
      <c r="D21" s="90">
        <v>2093.45</v>
      </c>
      <c r="E21" s="90">
        <v>806.69</v>
      </c>
      <c r="F21" s="89">
        <v>892.1</v>
      </c>
      <c r="G21" s="90">
        <v>1225.36</v>
      </c>
      <c r="H21" s="90">
        <v>941.4</v>
      </c>
      <c r="I21" s="90">
        <v>974.36</v>
      </c>
      <c r="J21" s="90">
        <v>4218.17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29">
        <f t="shared" si="0"/>
        <v>52485.78</v>
      </c>
      <c r="X21" s="37">
        <f>Паспорт!R17</f>
        <v>34.873</v>
      </c>
      <c r="Y21" s="22"/>
      <c r="Z21" s="27"/>
    </row>
    <row r="22" spans="2:26" ht="15.75">
      <c r="B22" s="84">
        <v>10</v>
      </c>
      <c r="C22" s="90">
        <v>40784.57</v>
      </c>
      <c r="D22" s="90">
        <v>2092.51</v>
      </c>
      <c r="E22" s="90">
        <v>853.7</v>
      </c>
      <c r="F22" s="89">
        <v>921.4</v>
      </c>
      <c r="G22" s="90">
        <v>1240.71</v>
      </c>
      <c r="H22" s="90">
        <v>948.63</v>
      </c>
      <c r="I22" s="90">
        <v>958.94</v>
      </c>
      <c r="J22" s="90">
        <v>4197.79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29">
        <f t="shared" si="0"/>
        <v>51998.25</v>
      </c>
      <c r="X22" s="37">
        <f>Паспорт!R17</f>
        <v>34.873</v>
      </c>
      <c r="Y22" s="22"/>
      <c r="Z22" s="27"/>
    </row>
    <row r="23" spans="2:26" ht="15.75">
      <c r="B23" s="84">
        <v>11</v>
      </c>
      <c r="C23" s="90">
        <v>44825.23</v>
      </c>
      <c r="D23" s="90">
        <v>2083.23</v>
      </c>
      <c r="E23" s="90">
        <v>810.79</v>
      </c>
      <c r="F23" s="89">
        <v>891.9</v>
      </c>
      <c r="G23" s="90">
        <v>1212.39</v>
      </c>
      <c r="H23" s="90">
        <v>896.87</v>
      </c>
      <c r="I23" s="90">
        <v>946.28</v>
      </c>
      <c r="J23" s="90">
        <v>3982.52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29">
        <f t="shared" si="0"/>
        <v>55649.21000000001</v>
      </c>
      <c r="X23" s="37">
        <f>Паспорт!R17</f>
        <v>34.873</v>
      </c>
      <c r="Y23" s="22"/>
      <c r="Z23" s="27"/>
    </row>
    <row r="24" spans="2:26" ht="15.75">
      <c r="B24" s="84">
        <v>12</v>
      </c>
      <c r="C24" s="90">
        <v>43662.18</v>
      </c>
      <c r="D24" s="90">
        <v>2058.28</v>
      </c>
      <c r="E24" s="90">
        <v>771.99</v>
      </c>
      <c r="F24" s="89">
        <v>775.8</v>
      </c>
      <c r="G24" s="90">
        <v>1173.15</v>
      </c>
      <c r="H24" s="90">
        <v>878.3</v>
      </c>
      <c r="I24" s="90">
        <v>854.71</v>
      </c>
      <c r="J24" s="90">
        <v>3647.74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29">
        <f t="shared" si="0"/>
        <v>53822.15</v>
      </c>
      <c r="X24" s="37">
        <f>Паспорт!R25</f>
        <v>34.94</v>
      </c>
      <c r="Y24" s="22"/>
      <c r="Z24" s="27"/>
    </row>
    <row r="25" spans="2:26" ht="15.75">
      <c r="B25" s="84">
        <v>13</v>
      </c>
      <c r="C25" s="90">
        <v>42429.41</v>
      </c>
      <c r="D25" s="90">
        <v>2043.19</v>
      </c>
      <c r="E25" s="90">
        <v>743.41</v>
      </c>
      <c r="F25" s="89">
        <v>809.9</v>
      </c>
      <c r="G25" s="90">
        <v>1147.18</v>
      </c>
      <c r="H25" s="90">
        <v>879.6</v>
      </c>
      <c r="I25" s="90">
        <v>838.86</v>
      </c>
      <c r="J25" s="90">
        <v>3560.64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29">
        <f t="shared" si="0"/>
        <v>52452.19000000001</v>
      </c>
      <c r="X25" s="37">
        <f>Паспорт!R25</f>
        <v>34.94</v>
      </c>
      <c r="Y25" s="22"/>
      <c r="Z25" s="27"/>
    </row>
    <row r="26" spans="2:26" ht="15.75">
      <c r="B26" s="84">
        <v>14</v>
      </c>
      <c r="C26" s="90">
        <v>41806.24</v>
      </c>
      <c r="D26" s="90">
        <v>2043.08</v>
      </c>
      <c r="E26" s="90">
        <v>743.71</v>
      </c>
      <c r="F26" s="89">
        <v>789.6</v>
      </c>
      <c r="G26" s="90">
        <v>1134.55</v>
      </c>
      <c r="H26" s="90">
        <v>851.38</v>
      </c>
      <c r="I26" s="90">
        <v>804.75</v>
      </c>
      <c r="J26" s="90">
        <v>3635.68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29">
        <f t="shared" si="0"/>
        <v>51808.99</v>
      </c>
      <c r="X26" s="37">
        <f>Паспорт!R25</f>
        <v>34.94</v>
      </c>
      <c r="Y26" s="22"/>
      <c r="Z26" s="27"/>
    </row>
    <row r="27" spans="2:26" ht="15.75">
      <c r="B27" s="84">
        <v>15</v>
      </c>
      <c r="C27" s="90">
        <v>42438.11</v>
      </c>
      <c r="D27" s="90">
        <v>2063.02</v>
      </c>
      <c r="E27" s="90">
        <v>716.05</v>
      </c>
      <c r="F27" s="89">
        <v>825.9</v>
      </c>
      <c r="G27" s="90">
        <v>1179.22</v>
      </c>
      <c r="H27" s="90">
        <v>843.81</v>
      </c>
      <c r="I27" s="90">
        <v>800.31</v>
      </c>
      <c r="J27" s="90">
        <v>3529.8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29">
        <f t="shared" si="0"/>
        <v>52396.22</v>
      </c>
      <c r="X27" s="37">
        <f>Паспорт!R25</f>
        <v>34.94</v>
      </c>
      <c r="Y27" s="22"/>
      <c r="Z27" s="27"/>
    </row>
    <row r="28" spans="2:26" ht="15.75">
      <c r="B28" s="86">
        <v>16</v>
      </c>
      <c r="C28" s="90">
        <v>38302.32</v>
      </c>
      <c r="D28" s="90">
        <v>2066.76</v>
      </c>
      <c r="E28" s="90">
        <v>725.4</v>
      </c>
      <c r="F28" s="89">
        <v>750</v>
      </c>
      <c r="G28" s="90">
        <v>1193.28</v>
      </c>
      <c r="H28" s="90">
        <v>895.92</v>
      </c>
      <c r="I28" s="90">
        <v>810.5</v>
      </c>
      <c r="J28" s="90">
        <v>3582.76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29">
        <f t="shared" si="0"/>
        <v>48326.94</v>
      </c>
      <c r="X28" s="37">
        <f>Паспорт!R25</f>
        <v>34.94</v>
      </c>
      <c r="Y28" s="22"/>
      <c r="Z28" s="27"/>
    </row>
    <row r="29" spans="2:26" ht="15.75">
      <c r="B29" s="86">
        <v>17</v>
      </c>
      <c r="C29" s="90">
        <v>37129.6</v>
      </c>
      <c r="D29" s="90">
        <v>1943.27</v>
      </c>
      <c r="E29" s="90">
        <v>660.75</v>
      </c>
      <c r="F29" s="89">
        <v>734.8</v>
      </c>
      <c r="G29" s="90">
        <v>1103.88</v>
      </c>
      <c r="H29" s="90">
        <v>840.65</v>
      </c>
      <c r="I29" s="90">
        <v>766.53</v>
      </c>
      <c r="J29" s="90">
        <v>3327.66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29">
        <f t="shared" si="0"/>
        <v>46507.14</v>
      </c>
      <c r="X29" s="37">
        <f>Паспорт!R25</f>
        <v>34.94</v>
      </c>
      <c r="Y29" s="22"/>
      <c r="Z29" s="27"/>
    </row>
    <row r="30" spans="2:26" ht="15.75">
      <c r="B30" s="86">
        <v>18</v>
      </c>
      <c r="C30" s="90">
        <v>40456.22</v>
      </c>
      <c r="D30" s="90">
        <v>1931.77</v>
      </c>
      <c r="E30" s="90">
        <v>635.5</v>
      </c>
      <c r="F30" s="89">
        <v>694.7</v>
      </c>
      <c r="G30" s="90">
        <v>969.57</v>
      </c>
      <c r="H30" s="90">
        <v>810.16</v>
      </c>
      <c r="I30" s="90">
        <v>709.6</v>
      </c>
      <c r="J30" s="90">
        <v>3089.06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29">
        <f t="shared" si="0"/>
        <v>49296.579999999994</v>
      </c>
      <c r="X30" s="37">
        <f>Паспорт!R25</f>
        <v>34.94</v>
      </c>
      <c r="Y30" s="22"/>
      <c r="Z30" s="27"/>
    </row>
    <row r="31" spans="2:26" ht="15.75">
      <c r="B31" s="86">
        <v>19</v>
      </c>
      <c r="C31" s="90">
        <v>40410.18</v>
      </c>
      <c r="D31" s="90">
        <v>2028.45</v>
      </c>
      <c r="E31" s="90">
        <v>719.29</v>
      </c>
      <c r="F31" s="89">
        <v>946.4</v>
      </c>
      <c r="G31" s="90">
        <v>1011.47</v>
      </c>
      <c r="H31" s="90">
        <v>897.02</v>
      </c>
      <c r="I31" s="90">
        <v>767.47</v>
      </c>
      <c r="J31" s="90">
        <v>3522.85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29">
        <f t="shared" si="0"/>
        <v>50303.13</v>
      </c>
      <c r="X31" s="37">
        <f>Паспорт!R32</f>
        <v>34.9814</v>
      </c>
      <c r="Y31" s="22"/>
      <c r="Z31" s="27"/>
    </row>
    <row r="32" spans="2:26" ht="15.75">
      <c r="B32" s="86">
        <v>20</v>
      </c>
      <c r="C32" s="90">
        <v>44257.02</v>
      </c>
      <c r="D32" s="90">
        <v>2095.75</v>
      </c>
      <c r="E32" s="90">
        <v>789.3</v>
      </c>
      <c r="F32" s="89">
        <v>423.4</v>
      </c>
      <c r="G32" s="90">
        <v>1052.31</v>
      </c>
      <c r="H32" s="90">
        <v>917.48</v>
      </c>
      <c r="I32" s="90">
        <v>830.18</v>
      </c>
      <c r="J32" s="90">
        <v>3634.93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29">
        <f t="shared" si="0"/>
        <v>54000.37</v>
      </c>
      <c r="X32" s="37">
        <f>Паспорт!R32</f>
        <v>34.9814</v>
      </c>
      <c r="Y32" s="22"/>
      <c r="Z32" s="27"/>
    </row>
    <row r="33" spans="2:26" ht="15.75">
      <c r="B33" s="86">
        <v>21</v>
      </c>
      <c r="C33" s="90">
        <v>44049.75</v>
      </c>
      <c r="D33" s="90">
        <v>2084.5</v>
      </c>
      <c r="E33" s="90">
        <v>791.48</v>
      </c>
      <c r="F33" s="89">
        <v>716.9</v>
      </c>
      <c r="G33" s="90">
        <v>1016.42</v>
      </c>
      <c r="H33" s="90">
        <v>905.83</v>
      </c>
      <c r="I33" s="90">
        <v>845.77</v>
      </c>
      <c r="J33" s="90">
        <v>3760.7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29">
        <f t="shared" si="0"/>
        <v>54171.35</v>
      </c>
      <c r="X33" s="37">
        <f>Паспорт!R32</f>
        <v>34.9814</v>
      </c>
      <c r="Y33" s="22"/>
      <c r="Z33" s="27"/>
    </row>
    <row r="34" spans="2:26" ht="15.75">
      <c r="B34" s="86">
        <v>22</v>
      </c>
      <c r="C34" s="90">
        <v>45950.36</v>
      </c>
      <c r="D34" s="90">
        <v>2246.64</v>
      </c>
      <c r="E34" s="90">
        <v>778.81</v>
      </c>
      <c r="F34" s="89">
        <v>689.1</v>
      </c>
      <c r="G34" s="90">
        <v>1048.67</v>
      </c>
      <c r="H34" s="90">
        <v>945.28</v>
      </c>
      <c r="I34" s="90">
        <v>875.52</v>
      </c>
      <c r="J34" s="90">
        <v>3951.08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29">
        <f t="shared" si="0"/>
        <v>56485.45999999999</v>
      </c>
      <c r="X34" s="37">
        <f>Паспорт!R32</f>
        <v>34.9814</v>
      </c>
      <c r="Y34" s="22"/>
      <c r="Z34" s="27"/>
    </row>
    <row r="35" spans="2:26" ht="15.75">
      <c r="B35" s="86">
        <v>23</v>
      </c>
      <c r="C35" s="90">
        <v>39422.02</v>
      </c>
      <c r="D35" s="90">
        <v>2255.19</v>
      </c>
      <c r="E35" s="90">
        <v>794.87</v>
      </c>
      <c r="F35" s="89">
        <v>733</v>
      </c>
      <c r="G35" s="90">
        <v>1191.86</v>
      </c>
      <c r="H35" s="90">
        <v>987</v>
      </c>
      <c r="I35" s="90">
        <v>907.13</v>
      </c>
      <c r="J35" s="90">
        <v>4157.27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29">
        <f t="shared" si="0"/>
        <v>50448.34</v>
      </c>
      <c r="X35" s="37">
        <f>Паспорт!R32</f>
        <v>34.9814</v>
      </c>
      <c r="Y35" s="22"/>
      <c r="Z35" s="27"/>
    </row>
    <row r="36" spans="2:26" ht="15.75">
      <c r="B36" s="86">
        <v>24</v>
      </c>
      <c r="C36" s="90">
        <v>41822.08</v>
      </c>
      <c r="D36" s="90">
        <v>2207.6</v>
      </c>
      <c r="E36" s="90">
        <v>791.04</v>
      </c>
      <c r="F36" s="89">
        <v>751.4</v>
      </c>
      <c r="G36" s="90">
        <v>1173.28</v>
      </c>
      <c r="H36" s="90">
        <v>976.48</v>
      </c>
      <c r="I36" s="90">
        <v>888.56</v>
      </c>
      <c r="J36" s="90">
        <v>4073.47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29">
        <f t="shared" si="0"/>
        <v>52683.91</v>
      </c>
      <c r="X36" s="37">
        <f>Паспорт!R32</f>
        <v>34.9814</v>
      </c>
      <c r="Y36" s="22"/>
      <c r="Z36" s="27"/>
    </row>
    <row r="37" spans="2:26" ht="15.75">
      <c r="B37" s="86">
        <v>25</v>
      </c>
      <c r="C37" s="90">
        <v>43465.36</v>
      </c>
      <c r="D37" s="90">
        <v>2153.62</v>
      </c>
      <c r="E37" s="90">
        <v>756.21</v>
      </c>
      <c r="F37" s="89">
        <v>677.6</v>
      </c>
      <c r="G37" s="90">
        <v>1104.1</v>
      </c>
      <c r="H37" s="90">
        <v>934.02</v>
      </c>
      <c r="I37" s="90">
        <v>878.37</v>
      </c>
      <c r="J37" s="90">
        <v>3935.93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29">
        <f t="shared" si="0"/>
        <v>53905.21</v>
      </c>
      <c r="X37" s="37">
        <f>Паспорт!R32</f>
        <v>34.9814</v>
      </c>
      <c r="Y37" s="22"/>
      <c r="Z37" s="27"/>
    </row>
    <row r="38" spans="2:26" ht="15.75">
      <c r="B38" s="86">
        <v>26</v>
      </c>
      <c r="C38" s="90">
        <v>44657.9</v>
      </c>
      <c r="D38" s="90">
        <v>2234.19</v>
      </c>
      <c r="E38" s="90">
        <v>719.13</v>
      </c>
      <c r="F38" s="89">
        <v>679.7</v>
      </c>
      <c r="G38" s="90">
        <v>1117.59</v>
      </c>
      <c r="H38" s="90">
        <v>918.33</v>
      </c>
      <c r="I38" s="90">
        <v>813.29</v>
      </c>
      <c r="J38" s="90">
        <v>3725.42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29">
        <f t="shared" si="0"/>
        <v>54865.549999999996</v>
      </c>
      <c r="X38" s="37">
        <f>Паспорт!R39</f>
        <v>34.8968</v>
      </c>
      <c r="Y38" s="22"/>
      <c r="Z38" s="27"/>
    </row>
    <row r="39" spans="2:26" ht="15.75">
      <c r="B39" s="86">
        <v>27</v>
      </c>
      <c r="C39" s="90">
        <v>41747.49</v>
      </c>
      <c r="D39" s="90">
        <v>2096.23</v>
      </c>
      <c r="E39" s="90">
        <v>731.33</v>
      </c>
      <c r="F39" s="89">
        <v>737.8</v>
      </c>
      <c r="G39" s="90">
        <v>1144.32</v>
      </c>
      <c r="H39" s="90">
        <v>916.97</v>
      </c>
      <c r="I39" s="90">
        <v>908.98</v>
      </c>
      <c r="J39" s="90">
        <v>3610.51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29">
        <f t="shared" si="0"/>
        <v>51893.63000000001</v>
      </c>
      <c r="X39" s="37">
        <f>Паспорт!R39</f>
        <v>34.8968</v>
      </c>
      <c r="Y39" s="22"/>
      <c r="Z39" s="27"/>
    </row>
    <row r="40" spans="2:26" ht="15.75">
      <c r="B40" s="86">
        <v>28</v>
      </c>
      <c r="C40" s="90">
        <v>43734.88</v>
      </c>
      <c r="D40" s="90">
        <v>2098.42</v>
      </c>
      <c r="E40" s="90">
        <v>726.2</v>
      </c>
      <c r="F40" s="89">
        <v>712.1</v>
      </c>
      <c r="G40" s="90">
        <v>1379.84</v>
      </c>
      <c r="H40" s="90">
        <v>912.2</v>
      </c>
      <c r="I40" s="90">
        <v>968.36</v>
      </c>
      <c r="J40" s="90">
        <v>3557.34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29">
        <f t="shared" si="0"/>
        <v>54089.33999999998</v>
      </c>
      <c r="X40" s="37">
        <f>Паспорт!R39</f>
        <v>34.8968</v>
      </c>
      <c r="Y40" s="22"/>
      <c r="Z40" s="27"/>
    </row>
    <row r="41" spans="2:26" ht="12.75" customHeight="1">
      <c r="B41" s="86">
        <v>29</v>
      </c>
      <c r="C41" s="90">
        <v>42574.27</v>
      </c>
      <c r="D41" s="90">
        <v>2046.21</v>
      </c>
      <c r="E41" s="90">
        <v>740.96</v>
      </c>
      <c r="F41" s="89">
        <v>858.8</v>
      </c>
      <c r="G41" s="90">
        <v>1229.79</v>
      </c>
      <c r="H41" s="90">
        <v>882.04</v>
      </c>
      <c r="I41" s="90">
        <v>944.19</v>
      </c>
      <c r="J41" s="90">
        <v>3475.06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29">
        <f t="shared" si="0"/>
        <v>52751.32</v>
      </c>
      <c r="X41" s="37">
        <f>Паспорт!R39</f>
        <v>34.8968</v>
      </c>
      <c r="Y41" s="22"/>
      <c r="Z41" s="27"/>
    </row>
    <row r="42" spans="2:26" ht="12.75" customHeight="1">
      <c r="B42" s="86">
        <v>30</v>
      </c>
      <c r="C42" s="90">
        <v>39510.49</v>
      </c>
      <c r="D42" s="90">
        <v>2081.48</v>
      </c>
      <c r="E42" s="90">
        <v>722.13</v>
      </c>
      <c r="F42" s="89">
        <v>772.3</v>
      </c>
      <c r="G42" s="90">
        <v>1455.99</v>
      </c>
      <c r="H42" s="90">
        <v>898.32</v>
      </c>
      <c r="I42" s="90">
        <v>993.82</v>
      </c>
      <c r="J42" s="90">
        <v>3543.64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29">
        <f t="shared" si="0"/>
        <v>49978.17</v>
      </c>
      <c r="X42" s="37">
        <f>Паспорт!R39</f>
        <v>34.8968</v>
      </c>
      <c r="Y42" s="22"/>
      <c r="Z42" s="27"/>
    </row>
    <row r="43" spans="2:25" s="3" customFormat="1" ht="14.25" customHeight="1">
      <c r="B43" s="86">
        <v>31</v>
      </c>
      <c r="C43" s="90">
        <v>34945.43</v>
      </c>
      <c r="D43" s="90">
        <v>1993.87</v>
      </c>
      <c r="E43" s="90">
        <v>752.41</v>
      </c>
      <c r="F43" s="88">
        <v>747</v>
      </c>
      <c r="G43" s="90">
        <v>1318.92</v>
      </c>
      <c r="H43" s="90">
        <v>877.98</v>
      </c>
      <c r="I43" s="90">
        <v>955</v>
      </c>
      <c r="J43" s="90">
        <v>3433.81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1">
        <f>SUM(C43:V43)</f>
        <v>45024.420000000006</v>
      </c>
      <c r="X43" s="82">
        <f>Паспорт!R39</f>
        <v>34.8968</v>
      </c>
      <c r="Y43" s="83"/>
    </row>
    <row r="44" spans="2:27" ht="66" customHeight="1">
      <c r="B44" s="16" t="s">
        <v>18</v>
      </c>
      <c r="C44" s="30">
        <f>SUM(C13:C43)</f>
        <v>1285387.6399999997</v>
      </c>
      <c r="D44" s="30">
        <f aca="true" t="shared" si="1" ref="D44:W44">SUM(D13:D43)</f>
        <v>62692.97</v>
      </c>
      <c r="E44" s="30">
        <f t="shared" si="1"/>
        <v>23651.47</v>
      </c>
      <c r="F44" s="30">
        <f t="shared" si="1"/>
        <v>23299.799999999992</v>
      </c>
      <c r="G44" s="30">
        <f t="shared" si="1"/>
        <v>35839.91999999999</v>
      </c>
      <c r="H44" s="30">
        <f t="shared" si="1"/>
        <v>27376.560000000005</v>
      </c>
      <c r="I44" s="30">
        <f t="shared" si="1"/>
        <v>26952.450000000004</v>
      </c>
      <c r="J44" s="30">
        <f t="shared" si="1"/>
        <v>125028.91999999997</v>
      </c>
      <c r="K44" s="30">
        <f t="shared" si="1"/>
        <v>0</v>
      </c>
      <c r="L44" s="30">
        <f t="shared" si="1"/>
        <v>0</v>
      </c>
      <c r="M44" s="30">
        <f t="shared" si="1"/>
        <v>0</v>
      </c>
      <c r="N44" s="30">
        <f t="shared" si="1"/>
        <v>0</v>
      </c>
      <c r="O44" s="30">
        <f t="shared" si="1"/>
        <v>0</v>
      </c>
      <c r="P44" s="30">
        <f t="shared" si="1"/>
        <v>0</v>
      </c>
      <c r="Q44" s="30">
        <f t="shared" si="1"/>
        <v>0</v>
      </c>
      <c r="R44" s="30">
        <f t="shared" si="1"/>
        <v>0</v>
      </c>
      <c r="S44" s="30">
        <f t="shared" si="1"/>
        <v>0</v>
      </c>
      <c r="T44" s="30">
        <f t="shared" si="1"/>
        <v>0</v>
      </c>
      <c r="U44" s="30">
        <f t="shared" si="1"/>
        <v>0</v>
      </c>
      <c r="V44" s="30">
        <f t="shared" si="1"/>
        <v>0</v>
      </c>
      <c r="W44" s="30">
        <f t="shared" si="1"/>
        <v>1610229.7300000002</v>
      </c>
      <c r="X44" s="80">
        <f>SUMPRODUCT(X13:X42,W13:W42)/SUM(W13:W42)</f>
        <v>34.92134669756262</v>
      </c>
      <c r="Y44" s="26"/>
      <c r="Z44" s="128" t="s">
        <v>19</v>
      </c>
      <c r="AA44" s="128"/>
    </row>
    <row r="45" spans="3:26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3"/>
      <c r="Z45"/>
    </row>
    <row r="46" spans="3:4" ht="12.75">
      <c r="C46" s="1"/>
      <c r="D46" s="1"/>
    </row>
    <row r="47" spans="2:25" ht="15">
      <c r="B47" s="31"/>
      <c r="C47" s="12" t="s">
        <v>71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72</v>
      </c>
      <c r="X47" s="13"/>
      <c r="Y47" s="24"/>
    </row>
    <row r="48" spans="3:25" ht="12.75">
      <c r="C48" s="1"/>
      <c r="D48" s="1" t="s">
        <v>15</v>
      </c>
      <c r="O48" s="2"/>
      <c r="P48" s="15" t="s">
        <v>0</v>
      </c>
      <c r="Q48" s="15"/>
      <c r="V48" s="72"/>
      <c r="W48" s="73" t="s">
        <v>8</v>
      </c>
      <c r="X48" s="72"/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17" t="s">
        <v>50</v>
      </c>
      <c r="W49" s="117"/>
      <c r="X49" s="117"/>
      <c r="Y49" s="25"/>
    </row>
    <row r="50" spans="3:25" ht="12.75">
      <c r="C50" s="1"/>
      <c r="D50" s="1" t="s">
        <v>16</v>
      </c>
      <c r="O50" s="2"/>
      <c r="P50" s="14" t="s">
        <v>0</v>
      </c>
      <c r="Q50" s="14"/>
      <c r="W50" s="14" t="s">
        <v>8</v>
      </c>
      <c r="Y50" s="2"/>
    </row>
  </sheetData>
  <sheetProtection/>
  <mergeCells count="31">
    <mergeCell ref="A7:U7"/>
    <mergeCell ref="U10:U12"/>
    <mergeCell ref="C5:X5"/>
    <mergeCell ref="B9:B12"/>
    <mergeCell ref="Z44:AA44"/>
    <mergeCell ref="E10:E12"/>
    <mergeCell ref="F10:F12"/>
    <mergeCell ref="G10:G12"/>
    <mergeCell ref="H10:H12"/>
    <mergeCell ref="R10:R12"/>
    <mergeCell ref="A6:U6"/>
    <mergeCell ref="C9:V9"/>
    <mergeCell ref="V49:X49"/>
    <mergeCell ref="P10:P12"/>
    <mergeCell ref="Q10:Q12"/>
    <mergeCell ref="Z13:AA20"/>
    <mergeCell ref="D10:D12"/>
    <mergeCell ref="X9:X12"/>
    <mergeCell ref="V10:V12"/>
    <mergeCell ref="I10:I12"/>
    <mergeCell ref="N10:N12"/>
    <mergeCell ref="C45:X45"/>
    <mergeCell ref="J10:J12"/>
    <mergeCell ref="K10:K12"/>
    <mergeCell ref="L10:L12"/>
    <mergeCell ref="S10:S12"/>
    <mergeCell ref="C10:C12"/>
    <mergeCell ref="W9:W12"/>
    <mergeCell ref="T10:T12"/>
    <mergeCell ref="M10:M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2">
      <selection activeCell="B34" sqref="B4:B34"/>
    </sheetView>
  </sheetViews>
  <sheetFormatPr defaultColWidth="9.00390625" defaultRowHeight="12.75"/>
  <sheetData>
    <row r="1" ht="12.75">
      <c r="A1" t="s">
        <v>75</v>
      </c>
    </row>
    <row r="2" ht="12.75">
      <c r="A2" t="s">
        <v>76</v>
      </c>
    </row>
    <row r="3" spans="1:6" ht="12.75">
      <c r="A3" t="s">
        <v>59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</row>
    <row r="4" spans="1:7" ht="12.75">
      <c r="A4">
        <v>1</v>
      </c>
      <c r="B4">
        <v>3563.07</v>
      </c>
      <c r="C4">
        <v>35.417</v>
      </c>
      <c r="D4">
        <v>2.59</v>
      </c>
      <c r="E4">
        <v>22.69</v>
      </c>
      <c r="G4" s="76">
        <v>6388.8</v>
      </c>
    </row>
    <row r="5" spans="1:7" ht="12.75">
      <c r="A5">
        <v>2</v>
      </c>
      <c r="B5">
        <v>3389.24</v>
      </c>
      <c r="C5">
        <v>40.371</v>
      </c>
      <c r="D5">
        <v>2.54</v>
      </c>
      <c r="E5">
        <v>27.79</v>
      </c>
      <c r="G5" s="76">
        <v>7304.6</v>
      </c>
    </row>
    <row r="6" spans="1:7" ht="12.75">
      <c r="A6">
        <v>3</v>
      </c>
      <c r="B6">
        <v>3394.64</v>
      </c>
      <c r="C6">
        <v>40.466</v>
      </c>
      <c r="D6">
        <v>2.53</v>
      </c>
      <c r="E6">
        <v>27.79</v>
      </c>
      <c r="G6" s="76">
        <v>6946.4</v>
      </c>
    </row>
    <row r="7" spans="1:7" ht="12.75">
      <c r="A7">
        <v>4</v>
      </c>
      <c r="B7">
        <v>3468.79</v>
      </c>
      <c r="C7">
        <v>44.518</v>
      </c>
      <c r="D7">
        <v>2.54</v>
      </c>
      <c r="E7">
        <v>26.92</v>
      </c>
      <c r="G7" s="76">
        <v>6395</v>
      </c>
    </row>
    <row r="8" spans="1:7" ht="12.75">
      <c r="A8">
        <v>5</v>
      </c>
      <c r="B8">
        <v>3775.73</v>
      </c>
      <c r="C8">
        <v>47.324</v>
      </c>
      <c r="D8">
        <v>2.54</v>
      </c>
      <c r="E8">
        <v>23.9</v>
      </c>
      <c r="G8" s="76">
        <v>5477</v>
      </c>
    </row>
    <row r="9" spans="1:7" ht="12.75">
      <c r="A9">
        <v>6</v>
      </c>
      <c r="B9">
        <v>10436.07</v>
      </c>
      <c r="C9">
        <v>321.717</v>
      </c>
      <c r="D9">
        <v>2.45</v>
      </c>
      <c r="E9">
        <v>25.08</v>
      </c>
      <c r="G9" s="76">
        <v>5137.6</v>
      </c>
    </row>
    <row r="10" spans="1:7" ht="12.75">
      <c r="A10">
        <v>7</v>
      </c>
      <c r="B10">
        <v>7624.92</v>
      </c>
      <c r="C10">
        <v>199.871</v>
      </c>
      <c r="D10">
        <v>2.52</v>
      </c>
      <c r="E10">
        <v>23.84</v>
      </c>
      <c r="G10" s="76">
        <v>4438.6</v>
      </c>
    </row>
    <row r="11" spans="1:7" ht="12.75">
      <c r="A11">
        <v>8</v>
      </c>
      <c r="B11">
        <v>4222.63</v>
      </c>
      <c r="C11">
        <v>56.493</v>
      </c>
      <c r="D11">
        <v>2.52</v>
      </c>
      <c r="E11">
        <v>21.85</v>
      </c>
      <c r="G11" s="76">
        <v>3199.8</v>
      </c>
    </row>
    <row r="12" spans="1:7" ht="12.75">
      <c r="A12">
        <v>9</v>
      </c>
      <c r="B12">
        <v>4218.17</v>
      </c>
      <c r="C12">
        <v>52.795</v>
      </c>
      <c r="D12">
        <v>2.53</v>
      </c>
      <c r="E12">
        <v>21.84</v>
      </c>
      <c r="G12" s="76">
        <v>2957.4</v>
      </c>
    </row>
    <row r="13" spans="1:7" ht="12.75">
      <c r="A13">
        <v>10</v>
      </c>
      <c r="B13">
        <v>4197.79</v>
      </c>
      <c r="C13">
        <v>55.5</v>
      </c>
      <c r="D13">
        <v>2.53</v>
      </c>
      <c r="E13">
        <v>22.93</v>
      </c>
      <c r="G13" s="76">
        <v>2773.6</v>
      </c>
    </row>
    <row r="14" spans="1:7" ht="12.75">
      <c r="A14">
        <v>11</v>
      </c>
      <c r="B14">
        <v>3982.52</v>
      </c>
      <c r="C14">
        <v>46.482</v>
      </c>
      <c r="D14">
        <v>2.5</v>
      </c>
      <c r="E14">
        <v>24.25</v>
      </c>
      <c r="G14" s="76">
        <v>2102.9</v>
      </c>
    </row>
    <row r="15" spans="1:7" ht="12.75">
      <c r="A15">
        <v>12</v>
      </c>
      <c r="B15">
        <v>3647.74</v>
      </c>
      <c r="C15">
        <v>45.913</v>
      </c>
      <c r="D15">
        <v>2.54</v>
      </c>
      <c r="E15">
        <v>26.5</v>
      </c>
      <c r="G15" s="76">
        <v>1710.6</v>
      </c>
    </row>
    <row r="16" spans="1:7" ht="12.75">
      <c r="A16">
        <v>13</v>
      </c>
      <c r="B16">
        <v>3560.64</v>
      </c>
      <c r="C16">
        <v>45.601</v>
      </c>
      <c r="D16">
        <v>2.54</v>
      </c>
      <c r="E16">
        <v>27.91</v>
      </c>
      <c r="G16" s="76">
        <v>1474.3</v>
      </c>
    </row>
    <row r="17" spans="1:7" ht="12.75">
      <c r="A17">
        <v>14</v>
      </c>
      <c r="B17">
        <v>3635.68</v>
      </c>
      <c r="C17">
        <v>44.008</v>
      </c>
      <c r="D17">
        <v>2.53</v>
      </c>
      <c r="E17">
        <v>30.26</v>
      </c>
      <c r="G17" s="76">
        <v>2113.1</v>
      </c>
    </row>
    <row r="18" spans="1:7" ht="12.75">
      <c r="A18">
        <v>15</v>
      </c>
      <c r="B18">
        <v>3529.8</v>
      </c>
      <c r="C18">
        <v>46.009</v>
      </c>
      <c r="D18">
        <v>2.53</v>
      </c>
      <c r="E18">
        <v>30.12</v>
      </c>
      <c r="G18" s="76">
        <v>2949.5</v>
      </c>
    </row>
    <row r="19" spans="1:7" ht="12.75">
      <c r="A19">
        <v>16</v>
      </c>
      <c r="B19">
        <v>3582.76</v>
      </c>
      <c r="C19">
        <v>44.225</v>
      </c>
      <c r="D19">
        <v>2.54</v>
      </c>
      <c r="E19">
        <v>31.04</v>
      </c>
      <c r="G19" s="76">
        <v>2838</v>
      </c>
    </row>
    <row r="20" spans="1:7" ht="12.75">
      <c r="A20">
        <v>17</v>
      </c>
      <c r="B20">
        <v>3327.66</v>
      </c>
      <c r="C20">
        <v>39.117</v>
      </c>
      <c r="D20">
        <v>2.58</v>
      </c>
      <c r="E20">
        <v>32.65</v>
      </c>
      <c r="G20" s="76">
        <v>2535.1</v>
      </c>
    </row>
    <row r="21" spans="1:7" ht="12.75">
      <c r="A21">
        <v>18</v>
      </c>
      <c r="B21">
        <v>3089.06</v>
      </c>
      <c r="C21">
        <v>34.353</v>
      </c>
      <c r="D21">
        <v>2.62</v>
      </c>
      <c r="E21">
        <v>32.28</v>
      </c>
      <c r="G21" s="76">
        <v>2157.8</v>
      </c>
    </row>
    <row r="22" spans="1:7" ht="12.75">
      <c r="A22">
        <v>19</v>
      </c>
      <c r="B22">
        <v>3522.85</v>
      </c>
      <c r="C22">
        <v>40.541</v>
      </c>
      <c r="D22">
        <v>2.62</v>
      </c>
      <c r="E22" t="s">
        <v>77</v>
      </c>
      <c r="F22" t="s">
        <v>74</v>
      </c>
      <c r="G22" s="76">
        <v>1931.7</v>
      </c>
    </row>
    <row r="23" spans="1:7" ht="12.75">
      <c r="A23">
        <v>20</v>
      </c>
      <c r="B23">
        <v>3634.93</v>
      </c>
      <c r="C23">
        <v>43.184</v>
      </c>
      <c r="D23">
        <v>2.61</v>
      </c>
      <c r="E23" t="s">
        <v>78</v>
      </c>
      <c r="F23" t="s">
        <v>74</v>
      </c>
      <c r="G23" s="76">
        <v>2316.4</v>
      </c>
    </row>
    <row r="24" spans="1:7" ht="12.75">
      <c r="A24">
        <v>21</v>
      </c>
      <c r="B24">
        <v>3760.7</v>
      </c>
      <c r="C24">
        <v>48.43</v>
      </c>
      <c r="D24">
        <v>2.55</v>
      </c>
      <c r="E24" t="s">
        <v>78</v>
      </c>
      <c r="F24" t="s">
        <v>74</v>
      </c>
      <c r="G24" s="76">
        <v>3346.6</v>
      </c>
    </row>
    <row r="25" spans="1:7" ht="12.75">
      <c r="A25">
        <v>22</v>
      </c>
      <c r="B25">
        <v>3951.08</v>
      </c>
      <c r="C25">
        <v>41.127</v>
      </c>
      <c r="D25">
        <v>2.5</v>
      </c>
      <c r="E25" t="s">
        <v>78</v>
      </c>
      <c r="F25" t="s">
        <v>74</v>
      </c>
      <c r="G25" s="76">
        <v>3567.8</v>
      </c>
    </row>
    <row r="26" spans="1:7" ht="12.75">
      <c r="A26">
        <v>23</v>
      </c>
      <c r="B26">
        <v>4157.27</v>
      </c>
      <c r="C26">
        <v>55.46</v>
      </c>
      <c r="D26">
        <v>2.53</v>
      </c>
      <c r="E26" t="s">
        <v>78</v>
      </c>
      <c r="F26" t="s">
        <v>74</v>
      </c>
      <c r="G26" s="76">
        <v>2678.4</v>
      </c>
    </row>
    <row r="27" spans="1:7" ht="12.75">
      <c r="A27">
        <v>24</v>
      </c>
      <c r="B27">
        <v>4073.47</v>
      </c>
      <c r="C27">
        <v>56.802</v>
      </c>
      <c r="D27">
        <v>2.53</v>
      </c>
      <c r="E27" t="s">
        <v>78</v>
      </c>
      <c r="F27" t="s">
        <v>74</v>
      </c>
      <c r="G27" s="76">
        <v>2782.2</v>
      </c>
    </row>
    <row r="28" spans="1:7" ht="12.75">
      <c r="A28">
        <v>25</v>
      </c>
      <c r="B28">
        <v>3935.93</v>
      </c>
      <c r="C28">
        <v>57.47</v>
      </c>
      <c r="D28">
        <v>2.54</v>
      </c>
      <c r="E28" t="s">
        <v>78</v>
      </c>
      <c r="F28" t="s">
        <v>74</v>
      </c>
      <c r="G28" s="76">
        <v>2619.4</v>
      </c>
    </row>
    <row r="29" spans="1:7" ht="12.75">
      <c r="A29">
        <v>26</v>
      </c>
      <c r="B29">
        <v>3725.42</v>
      </c>
      <c r="C29">
        <v>49.868</v>
      </c>
      <c r="D29">
        <v>2.54</v>
      </c>
      <c r="E29" t="s">
        <v>78</v>
      </c>
      <c r="F29" t="s">
        <v>74</v>
      </c>
      <c r="G29" s="76">
        <v>2158.4</v>
      </c>
    </row>
    <row r="30" spans="1:7" ht="12.75">
      <c r="A30">
        <v>27</v>
      </c>
      <c r="B30">
        <v>3610.51</v>
      </c>
      <c r="C30">
        <v>47.563</v>
      </c>
      <c r="D30">
        <v>2.55</v>
      </c>
      <c r="E30" t="s">
        <v>78</v>
      </c>
      <c r="F30" t="s">
        <v>74</v>
      </c>
      <c r="G30" s="76">
        <v>2847.7</v>
      </c>
    </row>
    <row r="31" spans="1:7" ht="12.75">
      <c r="A31">
        <v>28</v>
      </c>
      <c r="B31">
        <v>3557.34</v>
      </c>
      <c r="C31">
        <v>48.761</v>
      </c>
      <c r="D31">
        <v>2.55</v>
      </c>
      <c r="E31" t="s">
        <v>78</v>
      </c>
      <c r="F31" t="s">
        <v>74</v>
      </c>
      <c r="G31" s="76">
        <v>2313.1</v>
      </c>
    </row>
    <row r="32" spans="1:7" ht="12.75">
      <c r="A32">
        <v>29</v>
      </c>
      <c r="B32">
        <v>3475.06</v>
      </c>
      <c r="C32">
        <v>45.467</v>
      </c>
      <c r="D32">
        <v>2.55</v>
      </c>
      <c r="E32" t="s">
        <v>78</v>
      </c>
      <c r="F32" t="s">
        <v>74</v>
      </c>
      <c r="G32" s="76">
        <v>2040.5</v>
      </c>
    </row>
    <row r="33" spans="1:7" ht="12.75">
      <c r="A33">
        <v>30</v>
      </c>
      <c r="B33">
        <v>3543.64</v>
      </c>
      <c r="C33">
        <v>44.082</v>
      </c>
      <c r="D33">
        <v>2.53</v>
      </c>
      <c r="E33" t="s">
        <v>78</v>
      </c>
      <c r="F33" t="s">
        <v>74</v>
      </c>
      <c r="G33" s="76">
        <v>2209.1</v>
      </c>
    </row>
    <row r="34" spans="1:6" ht="12.75">
      <c r="A34">
        <v>31</v>
      </c>
      <c r="B34">
        <v>3433.81</v>
      </c>
      <c r="C34">
        <v>40.283</v>
      </c>
      <c r="D34">
        <v>2.54</v>
      </c>
      <c r="E34" t="s">
        <v>78</v>
      </c>
      <c r="F34" t="s">
        <v>74</v>
      </c>
    </row>
    <row r="35" spans="1:6" ht="12.75">
      <c r="A35" t="s">
        <v>65</v>
      </c>
      <c r="B35" t="s">
        <v>79</v>
      </c>
      <c r="C35">
        <v>35.417</v>
      </c>
      <c r="D35">
        <v>2.59</v>
      </c>
      <c r="E35" t="s">
        <v>80</v>
      </c>
      <c r="F35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2016-05-10T06:54:04Z</cp:lastPrinted>
  <dcterms:created xsi:type="dcterms:W3CDTF">2010-01-29T08:37:16Z</dcterms:created>
  <dcterms:modified xsi:type="dcterms:W3CDTF">2016-08-08T06:26:26Z</dcterms:modified>
  <cp:category/>
  <cp:version/>
  <cp:contentType/>
  <cp:contentStatus/>
</cp:coreProperties>
</file>