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1062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<sst xmlns="http://schemas.openxmlformats.org/spreadsheetml/2006/main" count="80" uniqueCount="69">
  <si>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</si>
  <si>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</si>
  <si>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</si>
  <si>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</si>
  <si>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</si>
  <si>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</si>
  <si>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</si>
  <si>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</si>
  <si>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</si>
  <si>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</si>
  <si>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</si>
  <si>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</si>
  <si>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</si>
  <si>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</si>
  <si>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</si>
  <si>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</si>
  <si>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</si>
  <si>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</si>
  <si>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</si>
  <si>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</si>
  <si>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</si>
  <si>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</si>
  <si>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</si>
  <si>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</si>
  <si>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</si>
  <si>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</si>
  <si>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</si>
  <si>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</si>
  <si>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</si>
  <si>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</si>
  <si>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</si>
  <si>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</si>
  <si>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</si>
  <si>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</si>
  <si>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</si>
  <si>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</si>
  <si>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</si>
  <si>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</si>
  <si>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</si>
  <si>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</si>
  <si>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</si>
  <si>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</si>
  <si>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</si>
  <si>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</si>
  <si>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</si>
  <si>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</si>
  <si>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</si>
  <si>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</si>
  <si>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</si>
  <si>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</si>
  <si>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</si>
  <si>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</si>
  <si>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</si>
  <si>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ТОВ "Кнауф Гипс Донбас"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</si>
  <si>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</si>
  <si>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</si>
  <si>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</si>
  <si>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</si>
  <si>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</si>
  <si>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</si>
  <si>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День</t>
  </si>
  <si>
    <t xml:space="preserve"> V, м3</t>
  </si>
  <si>
    <t>Итого</t>
  </si>
  <si>
    <t>Ю.О. Головко</t>
  </si>
  <si>
    <t>М.О. Єрьоменко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</si>
  <si>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по 31.07.2016р.</t>
    </r>
  </si>
  <si>
    <t xml:space="preserve">Начальник  Краматорського    ЛВУМГ  </t>
  </si>
  <si>
    <t>С.Г. Таушан</t>
  </si>
  <si>
    <t>Данные по объекту Кнауф 1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</si>
</sst>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6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8" fillId="0" borderId="0" xfId="0" applyFont="1" applyAlignment="1">
      <alignment horizontal="center"/>
    </xf>
    <xf numFmtId="2" fontId="79" fillId="0" borderId="12" xfId="0" applyNumberFormat="1" applyFont="1" applyBorder="1" applyAlignment="1">
      <alignment horizontal="center" wrapText="1"/>
    </xf>
    <xf numFmtId="2" fontId="80" fillId="0" borderId="12" xfId="0" applyNumberFormat="1" applyFont="1" applyBorder="1" applyAlignment="1">
      <alignment horizontal="center" vertical="center" wrapText="1"/>
    </xf>
    <xf numFmtId="1" fontId="81" fillId="0" borderId="13" xfId="0" applyNumberFormat="1" applyFont="1" applyBorder="1" applyAlignment="1">
      <alignment horizontal="center" wrapText="1"/>
    </xf>
    <xf numFmtId="1" fontId="81" fillId="0" borderId="13" xfId="0" applyNumberFormat="1" applyFont="1" applyBorder="1" applyAlignment="1">
      <alignment horizontal="center" vertical="center" wrapText="1"/>
    </xf>
    <xf numFmtId="1" fontId="82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179" fontId="76" fillId="0" borderId="10" xfId="0" applyNumberFormat="1" applyFont="1" applyBorder="1" applyAlignment="1">
      <alignment horizontal="center" wrapText="1"/>
    </xf>
    <xf numFmtId="177" fontId="76" fillId="0" borderId="10" xfId="0" applyNumberFormat="1" applyFont="1" applyBorder="1" applyAlignment="1">
      <alignment horizontal="center" wrapText="1"/>
    </xf>
    <xf numFmtId="179" fontId="76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2" fontId="88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89" fillId="0" borderId="10" xfId="0" applyNumberFormat="1" applyFont="1" applyFill="1" applyBorder="1" applyAlignment="1">
      <alignment horizontal="center" wrapText="1"/>
    </xf>
    <xf numFmtId="0" fontId="90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9" fillId="0" borderId="10" xfId="0" applyFont="1" applyFill="1" applyBorder="1" applyAlignment="1">
      <alignment horizontal="center" vertical="top" wrapText="1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="90" zoomScaleNormal="90" zoomScaleSheetLayoutView="100" zoomScalePageLayoutView="0" workbookViewId="0" topLeftCell="A5">
      <selection activeCell="O43" sqref="O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6" t="s">
        <v>30</v>
      </c>
      <c r="C1" s="46"/>
      <c r="D1" s="46"/>
      <c r="E1" s="46"/>
      <c r="F1" s="46"/>
      <c r="G1" s="46"/>
      <c r="H1" s="46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6" t="s">
        <v>47</v>
      </c>
      <c r="C2" s="46"/>
      <c r="D2" s="46"/>
      <c r="E2" s="46"/>
      <c r="F2" s="46"/>
      <c r="G2" s="46"/>
      <c r="H2" s="46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7" t="s">
        <v>48</v>
      </c>
      <c r="C3" s="46"/>
      <c r="D3" s="46"/>
      <c r="E3" s="46"/>
      <c r="F3" s="46"/>
      <c r="G3" s="46"/>
      <c r="H3" s="46"/>
      <c r="I3" s="2"/>
      <c r="J3" s="2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2:27" ht="15">
      <c r="B4" s="46" t="s">
        <v>32</v>
      </c>
      <c r="C4" s="46"/>
      <c r="D4" s="46"/>
      <c r="E4" s="46"/>
      <c r="F4" s="46"/>
      <c r="G4" s="46"/>
      <c r="H4" s="46"/>
      <c r="I4" s="2"/>
      <c r="J4" s="2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2:27" ht="15">
      <c r="B5" s="46" t="s">
        <v>49</v>
      </c>
      <c r="C5" s="46"/>
      <c r="D5" s="46"/>
      <c r="E5" s="46"/>
      <c r="F5" s="46"/>
      <c r="G5" s="46"/>
      <c r="H5" s="46"/>
      <c r="I5" s="2"/>
      <c r="J5" s="2"/>
      <c r="K5" s="38"/>
      <c r="L5" s="38"/>
      <c r="M5" s="38"/>
      <c r="N5" s="38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2:27" ht="15">
      <c r="B6" s="36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7"/>
    </row>
    <row r="7" spans="2:27" ht="18" customHeight="1">
      <c r="B7" s="97" t="s">
        <v>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48"/>
      <c r="AA7" s="48"/>
    </row>
    <row r="8" spans="2:27" ht="18" customHeight="1">
      <c r="B8" s="95" t="s">
        <v>65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48"/>
      <c r="AA8" s="48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88" t="s">
        <v>26</v>
      </c>
      <c r="C10" s="100" t="s">
        <v>17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100" t="s">
        <v>6</v>
      </c>
      <c r="P10" s="101"/>
      <c r="Q10" s="101"/>
      <c r="R10" s="101"/>
      <c r="S10" s="101"/>
      <c r="T10" s="101"/>
      <c r="U10" s="91" t="s">
        <v>22</v>
      </c>
      <c r="V10" s="88" t="s">
        <v>23</v>
      </c>
      <c r="W10" s="88" t="s">
        <v>35</v>
      </c>
      <c r="X10" s="88" t="s">
        <v>25</v>
      </c>
      <c r="Y10" s="88" t="s">
        <v>24</v>
      </c>
      <c r="Z10" s="3"/>
      <c r="AB10" s="6"/>
      <c r="AC10"/>
    </row>
    <row r="11" spans="2:29" ht="48.75" customHeight="1">
      <c r="B11" s="89"/>
      <c r="C11" s="99" t="s">
        <v>2</v>
      </c>
      <c r="D11" s="94" t="s">
        <v>3</v>
      </c>
      <c r="E11" s="94" t="s">
        <v>4</v>
      </c>
      <c r="F11" s="94" t="s">
        <v>5</v>
      </c>
      <c r="G11" s="94" t="s">
        <v>8</v>
      </c>
      <c r="H11" s="94" t="s">
        <v>9</v>
      </c>
      <c r="I11" s="94" t="s">
        <v>10</v>
      </c>
      <c r="J11" s="94" t="s">
        <v>11</v>
      </c>
      <c r="K11" s="94" t="s">
        <v>12</v>
      </c>
      <c r="L11" s="94" t="s">
        <v>13</v>
      </c>
      <c r="M11" s="88" t="s">
        <v>14</v>
      </c>
      <c r="N11" s="88" t="s">
        <v>15</v>
      </c>
      <c r="O11" s="88" t="s">
        <v>7</v>
      </c>
      <c r="P11" s="88" t="s">
        <v>19</v>
      </c>
      <c r="Q11" s="88" t="s">
        <v>33</v>
      </c>
      <c r="R11" s="88" t="s">
        <v>20</v>
      </c>
      <c r="S11" s="88" t="s">
        <v>34</v>
      </c>
      <c r="T11" s="88" t="s">
        <v>21</v>
      </c>
      <c r="U11" s="92"/>
      <c r="V11" s="89"/>
      <c r="W11" s="89"/>
      <c r="X11" s="89"/>
      <c r="Y11" s="89"/>
      <c r="Z11" s="3"/>
      <c r="AB11" s="6"/>
      <c r="AC11"/>
    </row>
    <row r="12" spans="2:29" ht="15.75" customHeight="1">
      <c r="B12" s="89"/>
      <c r="C12" s="99"/>
      <c r="D12" s="94"/>
      <c r="E12" s="94"/>
      <c r="F12" s="94"/>
      <c r="G12" s="94"/>
      <c r="H12" s="94"/>
      <c r="I12" s="94"/>
      <c r="J12" s="94"/>
      <c r="K12" s="94"/>
      <c r="L12" s="94"/>
      <c r="M12" s="89"/>
      <c r="N12" s="89"/>
      <c r="O12" s="89"/>
      <c r="P12" s="89"/>
      <c r="Q12" s="89"/>
      <c r="R12" s="89"/>
      <c r="S12" s="89"/>
      <c r="T12" s="89"/>
      <c r="U12" s="92"/>
      <c r="V12" s="89"/>
      <c r="W12" s="89"/>
      <c r="X12" s="89"/>
      <c r="Y12" s="89"/>
      <c r="Z12" s="3"/>
      <c r="AB12" s="6"/>
      <c r="AC12"/>
    </row>
    <row r="13" spans="2:29" ht="30" customHeight="1">
      <c r="B13" s="90"/>
      <c r="C13" s="99"/>
      <c r="D13" s="94"/>
      <c r="E13" s="94"/>
      <c r="F13" s="94"/>
      <c r="G13" s="94"/>
      <c r="H13" s="94"/>
      <c r="I13" s="94"/>
      <c r="J13" s="94"/>
      <c r="K13" s="94"/>
      <c r="L13" s="94"/>
      <c r="M13" s="90"/>
      <c r="N13" s="90"/>
      <c r="O13" s="90"/>
      <c r="P13" s="90"/>
      <c r="Q13" s="90"/>
      <c r="R13" s="90"/>
      <c r="S13" s="90"/>
      <c r="T13" s="90"/>
      <c r="U13" s="93"/>
      <c r="V13" s="90"/>
      <c r="W13" s="90"/>
      <c r="X13" s="90"/>
      <c r="Y13" s="90"/>
      <c r="Z13" s="3"/>
      <c r="AB13" s="6"/>
      <c r="AC13"/>
    </row>
    <row r="14" spans="2:29" ht="12.75">
      <c r="B14" s="14">
        <v>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>
        <v>0.732</v>
      </c>
      <c r="P14" s="51"/>
      <c r="Q14" s="52"/>
      <c r="R14" s="51"/>
      <c r="S14" s="53"/>
      <c r="T14" s="51"/>
      <c r="U14" s="80"/>
      <c r="V14" s="80"/>
      <c r="W14" s="57"/>
      <c r="X14" s="40"/>
      <c r="Y14" s="15"/>
      <c r="AA14" s="4">
        <f aca="true" t="shared" si="0" ref="AA14:AA44">SUM(C14:N14)</f>
        <v>0</v>
      </c>
      <c r="AB14" s="29" t="str">
        <f>IF(AA14=100,"ОК"," ")</f>
        <v> </v>
      </c>
      <c r="AC14"/>
    </row>
    <row r="15" spans="2:29" ht="12.75">
      <c r="B15" s="14">
        <v>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>
        <v>0.7319</v>
      </c>
      <c r="P15" s="51"/>
      <c r="Q15" s="52"/>
      <c r="R15" s="51"/>
      <c r="S15" s="53"/>
      <c r="T15" s="51"/>
      <c r="U15" s="80"/>
      <c r="V15" s="80"/>
      <c r="W15" s="57"/>
      <c r="X15" s="40"/>
      <c r="Y15" s="15"/>
      <c r="AA15" s="4">
        <f t="shared" si="0"/>
        <v>0</v>
      </c>
      <c r="AB15" s="29" t="str">
        <f>IF(AA15=100,"ОК"," ")</f>
        <v> </v>
      </c>
      <c r="AC15"/>
    </row>
    <row r="16" spans="2:29" ht="12.75">
      <c r="B16" s="14">
        <v>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>
        <v>0.7321</v>
      </c>
      <c r="P16" s="51"/>
      <c r="Q16" s="52"/>
      <c r="R16" s="51"/>
      <c r="S16" s="53"/>
      <c r="T16" s="51"/>
      <c r="U16" s="80"/>
      <c r="V16" s="80"/>
      <c r="W16" s="57"/>
      <c r="X16" s="15"/>
      <c r="Y16" s="15"/>
      <c r="AA16" s="4">
        <f t="shared" si="0"/>
        <v>0</v>
      </c>
      <c r="AB16" s="29" t="str">
        <f>IF(AA16=100,"ОК"," ")</f>
        <v> </v>
      </c>
      <c r="AC16"/>
    </row>
    <row r="17" spans="2:28" s="63" customFormat="1" ht="12.75">
      <c r="B17" s="49">
        <v>4</v>
      </c>
      <c r="C17" s="50">
        <v>92.4668</v>
      </c>
      <c r="D17" s="50">
        <v>4.0805</v>
      </c>
      <c r="E17" s="50">
        <v>1.0031</v>
      </c>
      <c r="F17" s="50">
        <v>0.1247</v>
      </c>
      <c r="G17" s="50">
        <v>0.202</v>
      </c>
      <c r="H17" s="50">
        <v>0.0182</v>
      </c>
      <c r="I17" s="50">
        <v>0.0602</v>
      </c>
      <c r="J17" s="50">
        <v>0.0481</v>
      </c>
      <c r="K17" s="50">
        <v>0.0851</v>
      </c>
      <c r="L17" s="50">
        <v>0.009</v>
      </c>
      <c r="M17" s="50">
        <v>1.5983</v>
      </c>
      <c r="N17" s="50">
        <v>0.3041</v>
      </c>
      <c r="O17" s="50">
        <v>0.7322</v>
      </c>
      <c r="P17" s="51">
        <v>34.873</v>
      </c>
      <c r="Q17" s="52">
        <v>8329.27</v>
      </c>
      <c r="R17" s="51">
        <v>38.6172</v>
      </c>
      <c r="S17" s="52">
        <v>9223.56</v>
      </c>
      <c r="T17" s="51">
        <v>49.7159</v>
      </c>
      <c r="U17" s="51"/>
      <c r="V17" s="53"/>
      <c r="W17" s="73"/>
      <c r="X17" s="83"/>
      <c r="Y17" s="77"/>
      <c r="AA17" s="64">
        <f>SUM(C17:N17)</f>
        <v>100.0001</v>
      </c>
      <c r="AB17" s="65"/>
    </row>
    <row r="18" spans="2:29" ht="12.75">
      <c r="B18" s="14">
        <v>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>
        <v>0.7323</v>
      </c>
      <c r="P18" s="51"/>
      <c r="Q18" s="52"/>
      <c r="R18" s="51"/>
      <c r="S18" s="53"/>
      <c r="T18" s="51"/>
      <c r="U18" s="80"/>
      <c r="V18" s="80"/>
      <c r="W18" s="57"/>
      <c r="X18" s="40"/>
      <c r="Y18" s="15"/>
      <c r="AA18" s="4">
        <f t="shared" si="0"/>
        <v>0</v>
      </c>
      <c r="AB18" s="29" t="str">
        <f aca="true" t="shared" si="1" ref="AB18:AB44">IF(AA18=100,"ОК"," ")</f>
        <v> </v>
      </c>
      <c r="AC18"/>
    </row>
    <row r="19" spans="2:29" ht="12.75">
      <c r="B19" s="14">
        <v>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>
        <v>0.7326</v>
      </c>
      <c r="P19" s="51"/>
      <c r="Q19" s="52"/>
      <c r="R19" s="51"/>
      <c r="S19" s="53"/>
      <c r="T19" s="51"/>
      <c r="U19" s="80"/>
      <c r="V19" s="80"/>
      <c r="W19" s="57"/>
      <c r="X19" s="40"/>
      <c r="Y19" s="15"/>
      <c r="AA19" s="4">
        <f t="shared" si="0"/>
        <v>0</v>
      </c>
      <c r="AB19" s="29" t="str">
        <f t="shared" si="1"/>
        <v> </v>
      </c>
      <c r="AC19"/>
    </row>
    <row r="20" spans="2:29" ht="12.75">
      <c r="B20" s="14">
        <v>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0.7324</v>
      </c>
      <c r="P20" s="51"/>
      <c r="Q20" s="52"/>
      <c r="R20" s="51"/>
      <c r="S20" s="52"/>
      <c r="T20" s="51"/>
      <c r="U20" s="53"/>
      <c r="V20" s="53"/>
      <c r="W20" s="84"/>
      <c r="X20" s="55"/>
      <c r="Y20" s="56"/>
      <c r="AA20" s="4">
        <f t="shared" si="0"/>
        <v>0</v>
      </c>
      <c r="AB20" s="29" t="str">
        <f t="shared" si="1"/>
        <v> </v>
      </c>
      <c r="AC20"/>
    </row>
    <row r="21" spans="2:29" ht="12.75">
      <c r="B21" s="14">
        <v>8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>
        <v>0.7324</v>
      </c>
      <c r="P21" s="51"/>
      <c r="Q21" s="52"/>
      <c r="R21" s="51"/>
      <c r="S21" s="52"/>
      <c r="T21" s="51"/>
      <c r="U21" s="80"/>
      <c r="V21" s="80"/>
      <c r="W21" s="57"/>
      <c r="X21" s="40"/>
      <c r="Y21" s="15"/>
      <c r="AA21" s="4">
        <f t="shared" si="0"/>
        <v>0</v>
      </c>
      <c r="AB21" s="29" t="str">
        <f t="shared" si="1"/>
        <v> </v>
      </c>
      <c r="AC21"/>
    </row>
    <row r="22" spans="2:29" ht="15" customHeight="1">
      <c r="B22" s="14">
        <v>9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>
        <v>0.7322</v>
      </c>
      <c r="P22" s="51"/>
      <c r="Q22" s="52"/>
      <c r="R22" s="51"/>
      <c r="S22" s="52"/>
      <c r="T22" s="51"/>
      <c r="U22" s="80"/>
      <c r="V22" s="80"/>
      <c r="W22" s="85"/>
      <c r="X22" s="42"/>
      <c r="Y22" s="42"/>
      <c r="AA22" s="4">
        <f t="shared" si="0"/>
        <v>0</v>
      </c>
      <c r="AB22" s="29" t="str">
        <f t="shared" si="1"/>
        <v> </v>
      </c>
      <c r="AC22"/>
    </row>
    <row r="23" spans="2:28" s="63" customFormat="1" ht="12.75">
      <c r="B23" s="49">
        <v>10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>
        <v>0.7326</v>
      </c>
      <c r="P23" s="51"/>
      <c r="Q23" s="52"/>
      <c r="R23" s="51"/>
      <c r="S23" s="52"/>
      <c r="T23" s="51"/>
      <c r="U23" s="53"/>
      <c r="V23" s="53"/>
      <c r="W23" s="73"/>
      <c r="X23" s="83"/>
      <c r="Y23" s="77"/>
      <c r="AA23" s="64">
        <f>SUM(C23:N23)</f>
        <v>0</v>
      </c>
      <c r="AB23" s="65"/>
    </row>
    <row r="24" spans="2:29" ht="12.75">
      <c r="B24" s="14">
        <v>11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0.7324</v>
      </c>
      <c r="P24" s="51"/>
      <c r="Q24" s="52"/>
      <c r="R24" s="51"/>
      <c r="S24" s="52"/>
      <c r="T24" s="51"/>
      <c r="U24" s="80"/>
      <c r="V24" s="80"/>
      <c r="W24" s="57"/>
      <c r="X24" s="40"/>
      <c r="Y24" s="15"/>
      <c r="AA24" s="4">
        <f t="shared" si="0"/>
        <v>0</v>
      </c>
      <c r="AB24" s="29" t="str">
        <f t="shared" si="1"/>
        <v> </v>
      </c>
      <c r="AC24"/>
    </row>
    <row r="25" spans="2:29" ht="12.75">
      <c r="B25" s="49">
        <v>12</v>
      </c>
      <c r="C25" s="50">
        <v>92.3514</v>
      </c>
      <c r="D25" s="50">
        <v>4.2033</v>
      </c>
      <c r="E25" s="50">
        <v>0.9955</v>
      </c>
      <c r="F25" s="50">
        <v>0.1342</v>
      </c>
      <c r="G25" s="50">
        <v>0.2195</v>
      </c>
      <c r="H25" s="50">
        <v>0.0062</v>
      </c>
      <c r="I25" s="50">
        <v>0.0639</v>
      </c>
      <c r="J25" s="50">
        <v>0.0529</v>
      </c>
      <c r="K25" s="50">
        <v>0.0938</v>
      </c>
      <c r="L25" s="50">
        <v>0.0082</v>
      </c>
      <c r="M25" s="50">
        <v>1.5755</v>
      </c>
      <c r="N25" s="50">
        <v>0.2956</v>
      </c>
      <c r="O25" s="50">
        <v>0.7325</v>
      </c>
      <c r="P25" s="51">
        <v>34.9406</v>
      </c>
      <c r="Q25" s="52">
        <v>8345.42</v>
      </c>
      <c r="R25" s="51">
        <v>38.6899</v>
      </c>
      <c r="S25" s="52">
        <v>9240.92</v>
      </c>
      <c r="T25" s="51">
        <v>49.7732</v>
      </c>
      <c r="U25" s="51"/>
      <c r="V25" s="80"/>
      <c r="W25" s="57"/>
      <c r="X25" s="40"/>
      <c r="Y25" s="15"/>
      <c r="AA25" s="4">
        <f t="shared" si="0"/>
        <v>100.00000000000001</v>
      </c>
      <c r="AB25" s="29" t="str">
        <f t="shared" si="1"/>
        <v>ОК</v>
      </c>
      <c r="AC25"/>
    </row>
    <row r="26" spans="2:29" ht="12.75">
      <c r="B26" s="14">
        <v>13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>
        <v>0.7321</v>
      </c>
      <c r="P26" s="51"/>
      <c r="Q26" s="52"/>
      <c r="R26" s="51"/>
      <c r="S26" s="52"/>
      <c r="T26" s="51"/>
      <c r="U26" s="80"/>
      <c r="V26" s="80"/>
      <c r="W26" s="57"/>
      <c r="X26" s="40"/>
      <c r="Y26" s="15"/>
      <c r="AA26" s="4">
        <f t="shared" si="0"/>
        <v>0</v>
      </c>
      <c r="AB26" s="29" t="str">
        <f t="shared" si="1"/>
        <v> </v>
      </c>
      <c r="AC26"/>
    </row>
    <row r="27" spans="2:29" ht="12.75">
      <c r="B27" s="49">
        <v>14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>
        <v>0.7325</v>
      </c>
      <c r="P27" s="51"/>
      <c r="Q27" s="52"/>
      <c r="R27" s="51"/>
      <c r="S27" s="53"/>
      <c r="T27" s="51"/>
      <c r="U27" s="53"/>
      <c r="V27" s="53"/>
      <c r="W27" s="54"/>
      <c r="X27" s="55"/>
      <c r="Y27" s="56"/>
      <c r="AA27" s="4">
        <f>SUM(C27:N27)</f>
        <v>0</v>
      </c>
      <c r="AB27" s="29" t="str">
        <f>IF(AA27=100,"ОК"," ")</f>
        <v> </v>
      </c>
      <c r="AC27"/>
    </row>
    <row r="28" spans="2:28" s="63" customFormat="1" ht="12.75">
      <c r="B28" s="49">
        <v>15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>
        <v>0.7323</v>
      </c>
      <c r="P28" s="51"/>
      <c r="Q28" s="52"/>
      <c r="R28" s="51"/>
      <c r="S28" s="53"/>
      <c r="T28" s="51"/>
      <c r="U28" s="53"/>
      <c r="V28" s="53"/>
      <c r="W28" s="54"/>
      <c r="X28" s="55"/>
      <c r="Y28" s="56"/>
      <c r="AA28" s="64">
        <f>SUM(C28:N28)</f>
        <v>0</v>
      </c>
      <c r="AB28" s="65"/>
    </row>
    <row r="29" spans="2:29" ht="12.75">
      <c r="B29" s="16">
        <v>16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>
        <v>0.7319</v>
      </c>
      <c r="P29" s="51"/>
      <c r="Q29" s="52"/>
      <c r="R29" s="51"/>
      <c r="S29" s="53"/>
      <c r="T29" s="51"/>
      <c r="U29" s="80"/>
      <c r="V29" s="80"/>
      <c r="W29" s="57"/>
      <c r="X29" s="40"/>
      <c r="Y29" s="15"/>
      <c r="AA29" s="4">
        <f t="shared" si="0"/>
        <v>0</v>
      </c>
      <c r="AB29" s="29" t="str">
        <f t="shared" si="1"/>
        <v> </v>
      </c>
      <c r="AC29"/>
    </row>
    <row r="30" spans="2:29" ht="12.75">
      <c r="B30" s="16">
        <v>17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>
        <v>0.7317</v>
      </c>
      <c r="P30" s="51"/>
      <c r="Q30" s="52"/>
      <c r="R30" s="51"/>
      <c r="S30" s="53"/>
      <c r="T30" s="51"/>
      <c r="U30" s="80"/>
      <c r="V30" s="80"/>
      <c r="W30" s="57"/>
      <c r="X30" s="40"/>
      <c r="Y30" s="15"/>
      <c r="AA30" s="4">
        <f t="shared" si="0"/>
        <v>0</v>
      </c>
      <c r="AB30" s="29" t="str">
        <f t="shared" si="1"/>
        <v> </v>
      </c>
      <c r="AC30"/>
    </row>
    <row r="31" spans="2:28" s="63" customFormat="1" ht="12.75">
      <c r="B31" s="49">
        <v>18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>
        <v>0.7305</v>
      </c>
      <c r="P31" s="51"/>
      <c r="Q31" s="52"/>
      <c r="R31" s="51"/>
      <c r="S31" s="53"/>
      <c r="T31" s="51"/>
      <c r="U31" s="53"/>
      <c r="V31" s="53"/>
      <c r="W31" s="54"/>
      <c r="X31" s="78"/>
      <c r="Y31" s="79"/>
      <c r="AA31" s="64">
        <f>SUM(C31:N31)</f>
        <v>0</v>
      </c>
      <c r="AB31" s="65"/>
    </row>
    <row r="32" spans="2:28" s="70" customFormat="1" ht="12.75">
      <c r="B32" s="49">
        <v>19</v>
      </c>
      <c r="C32" s="50">
        <v>92.4126</v>
      </c>
      <c r="D32" s="50">
        <v>4.1254</v>
      </c>
      <c r="E32" s="50">
        <v>0.9869</v>
      </c>
      <c r="F32" s="50">
        <v>0.1331</v>
      </c>
      <c r="G32" s="50">
        <v>0.2213</v>
      </c>
      <c r="H32" s="50">
        <v>0.0066</v>
      </c>
      <c r="I32" s="50">
        <v>0.0858</v>
      </c>
      <c r="J32" s="50">
        <v>0.0643</v>
      </c>
      <c r="K32" s="50">
        <v>0.1106</v>
      </c>
      <c r="L32" s="50">
        <v>0.0092</v>
      </c>
      <c r="M32" s="50">
        <v>1.5601</v>
      </c>
      <c r="N32" s="50">
        <v>0.2841</v>
      </c>
      <c r="O32" s="50">
        <v>0.7306</v>
      </c>
      <c r="P32" s="51">
        <v>34.9814</v>
      </c>
      <c r="Q32" s="52">
        <v>8355.16</v>
      </c>
      <c r="R32" s="51">
        <v>38.734</v>
      </c>
      <c r="S32" s="52">
        <v>9251.46</v>
      </c>
      <c r="T32" s="51">
        <v>49.8115</v>
      </c>
      <c r="U32" s="69"/>
      <c r="V32" s="69"/>
      <c r="W32" s="54" t="s">
        <v>50</v>
      </c>
      <c r="X32" s="55">
        <v>0.006</v>
      </c>
      <c r="Y32" s="56">
        <v>0.0001</v>
      </c>
      <c r="AA32" s="71">
        <f>SUM(C32:N32)</f>
        <v>100.00000000000003</v>
      </c>
      <c r="AB32" s="72"/>
    </row>
    <row r="33" spans="2:29" ht="12.75">
      <c r="B33" s="16">
        <v>20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>
        <v>0.7231</v>
      </c>
      <c r="P33" s="51"/>
      <c r="Q33" s="52"/>
      <c r="R33" s="51"/>
      <c r="S33" s="53"/>
      <c r="T33" s="51"/>
      <c r="U33" s="80"/>
      <c r="V33" s="80"/>
      <c r="W33" s="57"/>
      <c r="X33" s="40"/>
      <c r="Y33" s="15"/>
      <c r="AA33" s="4">
        <f t="shared" si="0"/>
        <v>0</v>
      </c>
      <c r="AB33" s="29" t="str">
        <f t="shared" si="1"/>
        <v> </v>
      </c>
      <c r="AC33"/>
    </row>
    <row r="34" spans="2:29" ht="12.75">
      <c r="B34" s="16">
        <v>21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>
        <v>0.7421</v>
      </c>
      <c r="P34" s="51"/>
      <c r="Q34" s="52"/>
      <c r="R34" s="51"/>
      <c r="S34" s="53"/>
      <c r="T34" s="51"/>
      <c r="U34" s="80"/>
      <c r="V34" s="80"/>
      <c r="W34" s="57"/>
      <c r="X34" s="40"/>
      <c r="Y34" s="15"/>
      <c r="AA34" s="4">
        <f t="shared" si="0"/>
        <v>0</v>
      </c>
      <c r="AB34" s="29" t="str">
        <f t="shared" si="1"/>
        <v> </v>
      </c>
      <c r="AC34"/>
    </row>
    <row r="35" spans="2:29" ht="12.75">
      <c r="B35" s="16">
        <v>22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>
        <v>0.7339</v>
      </c>
      <c r="P35" s="67"/>
      <c r="Q35" s="68"/>
      <c r="R35" s="67"/>
      <c r="S35" s="69"/>
      <c r="T35" s="67"/>
      <c r="U35" s="69"/>
      <c r="V35" s="69"/>
      <c r="W35" s="57"/>
      <c r="X35" s="40"/>
      <c r="Y35" s="15"/>
      <c r="AA35" s="4">
        <f t="shared" si="0"/>
        <v>0</v>
      </c>
      <c r="AB35" s="29" t="str">
        <f t="shared" si="1"/>
        <v> </v>
      </c>
      <c r="AC35"/>
    </row>
    <row r="36" spans="2:29" ht="12.75">
      <c r="B36" s="16">
        <v>23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>
        <v>0.733</v>
      </c>
      <c r="P36" s="67"/>
      <c r="Q36" s="68"/>
      <c r="R36" s="67"/>
      <c r="S36" s="69"/>
      <c r="T36" s="67"/>
      <c r="U36" s="80"/>
      <c r="V36" s="80"/>
      <c r="W36" s="57"/>
      <c r="X36" s="40"/>
      <c r="Y36" s="15"/>
      <c r="AA36" s="4">
        <f t="shared" si="0"/>
        <v>0</v>
      </c>
      <c r="AB36" s="29" t="str">
        <f t="shared" si="1"/>
        <v> </v>
      </c>
      <c r="AC36"/>
    </row>
    <row r="37" spans="2:28" s="70" customFormat="1" ht="12.75">
      <c r="B37" s="49">
        <v>24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>
        <v>0.7335</v>
      </c>
      <c r="P37" s="67"/>
      <c r="Q37" s="68"/>
      <c r="R37" s="67"/>
      <c r="S37" s="69"/>
      <c r="T37" s="67"/>
      <c r="U37" s="69"/>
      <c r="V37" s="69"/>
      <c r="W37" s="54"/>
      <c r="X37" s="78"/>
      <c r="Y37" s="79"/>
      <c r="AA37" s="71">
        <f>SUM(C37:N37)</f>
        <v>0</v>
      </c>
      <c r="AB37" s="72"/>
    </row>
    <row r="38" spans="2:29" ht="12.75">
      <c r="B38" s="16">
        <v>25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>
        <v>0.7334</v>
      </c>
      <c r="P38" s="67"/>
      <c r="Q38" s="68"/>
      <c r="R38" s="67"/>
      <c r="S38" s="69"/>
      <c r="T38" s="67"/>
      <c r="U38" s="80"/>
      <c r="V38" s="80"/>
      <c r="W38" s="57"/>
      <c r="X38" s="40"/>
      <c r="Y38" s="15"/>
      <c r="AA38" s="4">
        <f t="shared" si="0"/>
        <v>0</v>
      </c>
      <c r="AB38" s="29" t="str">
        <f t="shared" si="1"/>
        <v> </v>
      </c>
      <c r="AC38"/>
    </row>
    <row r="39" spans="2:28" s="63" customFormat="1" ht="12.75">
      <c r="B39" s="49">
        <v>26</v>
      </c>
      <c r="C39" s="66">
        <v>92.4021</v>
      </c>
      <c r="D39" s="66">
        <v>4.1528</v>
      </c>
      <c r="E39" s="66">
        <v>0.9723</v>
      </c>
      <c r="F39" s="66">
        <v>0.1287</v>
      </c>
      <c r="G39" s="66">
        <v>0.213</v>
      </c>
      <c r="H39" s="66">
        <v>0.0042</v>
      </c>
      <c r="I39" s="66">
        <v>0.0793</v>
      </c>
      <c r="J39" s="66">
        <v>0.0603</v>
      </c>
      <c r="K39" s="66">
        <v>0.0778</v>
      </c>
      <c r="L39" s="66">
        <v>0.009</v>
      </c>
      <c r="M39" s="66">
        <v>1.5591</v>
      </c>
      <c r="N39" s="66">
        <v>0.3413</v>
      </c>
      <c r="O39" s="66">
        <v>0.734</v>
      </c>
      <c r="P39" s="67">
        <v>34.8968</v>
      </c>
      <c r="Q39" s="68">
        <v>8334.96</v>
      </c>
      <c r="R39" s="67">
        <v>38.6426</v>
      </c>
      <c r="S39" s="68">
        <v>9229.63</v>
      </c>
      <c r="T39" s="67">
        <v>49.7227</v>
      </c>
      <c r="U39" s="53">
        <v>-7.5</v>
      </c>
      <c r="V39" s="53">
        <v>-6.2</v>
      </c>
      <c r="W39" s="73"/>
      <c r="X39" s="74"/>
      <c r="Y39" s="50"/>
      <c r="AA39" s="71">
        <f>SUM(C39:N39)</f>
        <v>99.9999</v>
      </c>
      <c r="AB39" s="65"/>
    </row>
    <row r="40" spans="2:29" ht="12.75">
      <c r="B40" s="16">
        <v>27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>
        <v>0.7328</v>
      </c>
      <c r="P40" s="67"/>
      <c r="Q40" s="68"/>
      <c r="R40" s="67"/>
      <c r="S40" s="69"/>
      <c r="T40" s="67"/>
      <c r="U40" s="41"/>
      <c r="V40" s="41"/>
      <c r="W40" s="40"/>
      <c r="X40" s="40"/>
      <c r="Y40" s="15"/>
      <c r="AA40" s="4">
        <f t="shared" si="0"/>
        <v>0</v>
      </c>
      <c r="AB40" s="29" t="str">
        <f t="shared" si="1"/>
        <v> </v>
      </c>
      <c r="AC40"/>
    </row>
    <row r="41" spans="2:29" ht="12.75">
      <c r="B41" s="16">
        <v>28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>
        <v>0.7321</v>
      </c>
      <c r="P41" s="67"/>
      <c r="Q41" s="68"/>
      <c r="R41" s="67"/>
      <c r="S41" s="69"/>
      <c r="T41" s="67"/>
      <c r="U41" s="41"/>
      <c r="V41" s="41"/>
      <c r="W41" s="40"/>
      <c r="X41" s="40"/>
      <c r="Y41" s="15"/>
      <c r="AA41" s="4">
        <f t="shared" si="0"/>
        <v>0</v>
      </c>
      <c r="AB41" s="29" t="str">
        <f t="shared" si="1"/>
        <v> </v>
      </c>
      <c r="AC41"/>
    </row>
    <row r="42" spans="2:29" ht="12.75" customHeight="1">
      <c r="B42" s="16">
        <v>29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>
        <v>0.7324</v>
      </c>
      <c r="P42" s="67"/>
      <c r="Q42" s="68"/>
      <c r="R42" s="67"/>
      <c r="S42" s="69"/>
      <c r="T42" s="67"/>
      <c r="U42" s="41"/>
      <c r="V42" s="41"/>
      <c r="W42" s="40"/>
      <c r="X42" s="40"/>
      <c r="Y42" s="15"/>
      <c r="AA42" s="4">
        <f t="shared" si="0"/>
        <v>0</v>
      </c>
      <c r="AB42" s="29" t="str">
        <f t="shared" si="1"/>
        <v> </v>
      </c>
      <c r="AC42"/>
    </row>
    <row r="43" spans="2:29" ht="12.75" customHeight="1">
      <c r="B43" s="16">
        <v>30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>
        <v>0.7318</v>
      </c>
      <c r="P43" s="67"/>
      <c r="Q43" s="68"/>
      <c r="R43" s="67"/>
      <c r="S43" s="69"/>
      <c r="T43" s="67"/>
      <c r="U43" s="41"/>
      <c r="V43" s="41"/>
      <c r="W43" s="40"/>
      <c r="X43" s="40"/>
      <c r="Y43" s="15"/>
      <c r="AA43" s="4"/>
      <c r="AB43" s="29"/>
      <c r="AC43"/>
    </row>
    <row r="44" spans="2:29" ht="12.75" customHeight="1">
      <c r="B44" s="16">
        <v>31</v>
      </c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57">
        <v>0.7322</v>
      </c>
      <c r="P44" s="8"/>
      <c r="Q44" s="8"/>
      <c r="R44" s="8"/>
      <c r="S44" s="8"/>
      <c r="T44" s="80"/>
      <c r="U44" s="81"/>
      <c r="V44" s="81"/>
      <c r="W44" s="81"/>
      <c r="X44" s="81"/>
      <c r="Y44" s="82"/>
      <c r="AA44" s="4">
        <f t="shared" si="0"/>
        <v>0</v>
      </c>
      <c r="AB44" s="29" t="str">
        <f t="shared" si="1"/>
        <v> </v>
      </c>
      <c r="AC44"/>
    </row>
    <row r="45" spans="3:29" ht="12.75"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AA45" s="4"/>
      <c r="AB45" s="5"/>
      <c r="AC45"/>
    </row>
    <row r="46" spans="3:4" ht="12.75">
      <c r="C46" s="1"/>
      <c r="D46" s="1"/>
    </row>
    <row r="47" spans="3:29" s="1" customFormat="1" ht="15">
      <c r="C47" s="10" t="s">
        <v>51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 t="s">
        <v>63</v>
      </c>
      <c r="Q47" s="10"/>
      <c r="R47" s="10"/>
      <c r="S47" s="10"/>
      <c r="T47" s="58"/>
      <c r="U47" s="59"/>
      <c r="V47" s="59"/>
      <c r="W47" s="98">
        <v>2016</v>
      </c>
      <c r="X47" s="98"/>
      <c r="Y47" s="60"/>
      <c r="AC47" s="61"/>
    </row>
    <row r="48" spans="4:29" s="1" customFormat="1" ht="12.75">
      <c r="D48" s="1" t="s">
        <v>27</v>
      </c>
      <c r="L48" s="2" t="s">
        <v>0</v>
      </c>
      <c r="O48" s="2"/>
      <c r="P48" s="62" t="s">
        <v>29</v>
      </c>
      <c r="Q48" s="62"/>
      <c r="T48" s="2"/>
      <c r="W48" s="2"/>
      <c r="X48" s="2" t="s">
        <v>16</v>
      </c>
      <c r="AC48" s="61"/>
    </row>
    <row r="49" spans="3:29" s="1" customFormat="1" ht="18" customHeight="1">
      <c r="C49" s="10" t="s">
        <v>52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 t="s">
        <v>1</v>
      </c>
      <c r="P49" s="10" t="s">
        <v>64</v>
      </c>
      <c r="Q49" s="10"/>
      <c r="R49" s="10"/>
      <c r="S49" s="10"/>
      <c r="T49" s="10"/>
      <c r="U49" s="59"/>
      <c r="V49" s="59"/>
      <c r="W49" s="98">
        <v>2016</v>
      </c>
      <c r="X49" s="98"/>
      <c r="Y49" s="10"/>
      <c r="AC49" s="61"/>
    </row>
    <row r="50" spans="4:29" s="1" customFormat="1" ht="12.75">
      <c r="D50" s="1" t="s">
        <v>28</v>
      </c>
      <c r="L50" s="2" t="s">
        <v>0</v>
      </c>
      <c r="O50" s="2"/>
      <c r="P50" s="2" t="s">
        <v>29</v>
      </c>
      <c r="Q50" s="2"/>
      <c r="T50" s="2"/>
      <c r="W50" s="2"/>
      <c r="X50" s="1" t="s">
        <v>16</v>
      </c>
      <c r="AC50" s="61"/>
    </row>
    <row r="53" spans="3:10" ht="12.75">
      <c r="C53" s="43"/>
      <c r="D53" s="36" t="s">
        <v>44</v>
      </c>
      <c r="E53" s="36"/>
      <c r="F53" s="36"/>
      <c r="G53" s="36"/>
      <c r="H53" s="36"/>
      <c r="I53" s="36"/>
      <c r="J53" s="36"/>
    </row>
  </sheetData>
  <sheetProtection/>
  <mergeCells count="32">
    <mergeCell ref="W49:X49"/>
    <mergeCell ref="W10:W13"/>
    <mergeCell ref="X10:X13"/>
    <mergeCell ref="N11:N13"/>
    <mergeCell ref="E11:E13"/>
    <mergeCell ref="C10:N10"/>
    <mergeCell ref="P11:P13"/>
    <mergeCell ref="R11:R13"/>
    <mergeCell ref="H11:H13"/>
    <mergeCell ref="O11:O13"/>
    <mergeCell ref="W47:X47"/>
    <mergeCell ref="C11:C13"/>
    <mergeCell ref="M11:M13"/>
    <mergeCell ref="T11:T13"/>
    <mergeCell ref="O10:T10"/>
    <mergeCell ref="V10:V13"/>
    <mergeCell ref="I11:I13"/>
    <mergeCell ref="L11:L13"/>
    <mergeCell ref="C45:Y45"/>
    <mergeCell ref="B7:Y7"/>
    <mergeCell ref="B10:B13"/>
    <mergeCell ref="F11:F13"/>
    <mergeCell ref="Q11:Q13"/>
    <mergeCell ref="S11:S13"/>
    <mergeCell ref="C6:AA6"/>
    <mergeCell ref="Y10:Y13"/>
    <mergeCell ref="U10:U13"/>
    <mergeCell ref="D11:D13"/>
    <mergeCell ref="G11:G13"/>
    <mergeCell ref="B8:Y8"/>
    <mergeCell ref="K11:K13"/>
    <mergeCell ref="J11:J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80" zoomScaleSheetLayoutView="80" workbookViewId="0" topLeftCell="A1">
      <selection activeCell="E16" sqref="E1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5" t="s">
        <v>30</v>
      </c>
      <c r="C1" s="75"/>
      <c r="D1" s="75"/>
      <c r="E1" s="75"/>
      <c r="F1" s="37"/>
      <c r="G1" s="37"/>
      <c r="H1" s="37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2.75">
      <c r="B2" s="75" t="s">
        <v>31</v>
      </c>
      <c r="C2" s="75"/>
      <c r="D2" s="75"/>
      <c r="E2" s="75"/>
      <c r="F2" s="37"/>
      <c r="G2" s="37"/>
      <c r="H2" s="37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2:25" ht="12.75">
      <c r="B3" s="76" t="s">
        <v>54</v>
      </c>
      <c r="C3" s="76"/>
      <c r="D3" s="76"/>
      <c r="E3" s="75"/>
      <c r="F3" s="37"/>
      <c r="G3" s="37"/>
      <c r="H3" s="37"/>
      <c r="I3" s="36"/>
      <c r="J3" s="38"/>
      <c r="K3" s="38"/>
      <c r="L3" s="38"/>
      <c r="M3" s="38"/>
      <c r="N3" s="38"/>
      <c r="O3" s="39"/>
      <c r="P3" s="39"/>
      <c r="Q3" s="39"/>
      <c r="R3" s="39"/>
      <c r="S3" s="39"/>
      <c r="T3" s="39"/>
      <c r="U3" s="39"/>
      <c r="V3" s="39"/>
      <c r="W3" s="39"/>
      <c r="X3" s="39"/>
      <c r="Y3" s="3"/>
    </row>
    <row r="4" spans="2:25" ht="12.75">
      <c r="B4" s="37"/>
      <c r="C4" s="37"/>
      <c r="D4" s="37"/>
      <c r="E4" s="37"/>
      <c r="F4" s="37"/>
      <c r="G4" s="37"/>
      <c r="H4" s="37"/>
      <c r="I4" s="36"/>
      <c r="J4" s="38"/>
      <c r="K4" s="38"/>
      <c r="L4" s="38"/>
      <c r="M4" s="38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"/>
    </row>
    <row r="5" spans="2:25" ht="15">
      <c r="B5" s="36"/>
      <c r="C5" s="108" t="s">
        <v>36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9"/>
    </row>
    <row r="6" spans="2:29" ht="18" customHeight="1">
      <c r="B6" s="97" t="s">
        <v>53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48"/>
      <c r="AA6" s="48"/>
      <c r="AC6" s="6"/>
    </row>
    <row r="7" spans="2:29" ht="18" customHeight="1">
      <c r="B7" s="95" t="s">
        <v>65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48"/>
      <c r="AA7" s="48"/>
      <c r="AC7" s="6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88" t="s">
        <v>26</v>
      </c>
      <c r="C9" s="100" t="s">
        <v>41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10" t="s">
        <v>42</v>
      </c>
      <c r="X9" s="111" t="s">
        <v>45</v>
      </c>
      <c r="Y9" s="21"/>
      <c r="Z9"/>
    </row>
    <row r="10" spans="2:26" ht="48.75" customHeight="1">
      <c r="B10" s="89"/>
      <c r="C10" s="99" t="s">
        <v>59</v>
      </c>
      <c r="D10" s="94"/>
      <c r="E10" s="94"/>
      <c r="F10" s="94"/>
      <c r="G10" s="94"/>
      <c r="H10" s="94"/>
      <c r="I10" s="94"/>
      <c r="J10" s="94"/>
      <c r="K10" s="94"/>
      <c r="L10" s="94"/>
      <c r="M10" s="88"/>
      <c r="N10" s="88"/>
      <c r="O10" s="88"/>
      <c r="P10" s="88"/>
      <c r="Q10" s="88"/>
      <c r="R10" s="88"/>
      <c r="S10" s="88"/>
      <c r="T10" s="88"/>
      <c r="U10" s="88"/>
      <c r="V10" s="104"/>
      <c r="W10" s="110"/>
      <c r="X10" s="112"/>
      <c r="Y10" s="21"/>
      <c r="Z10"/>
    </row>
    <row r="11" spans="2:26" ht="15.75" customHeight="1">
      <c r="B11" s="89"/>
      <c r="C11" s="99"/>
      <c r="D11" s="94"/>
      <c r="E11" s="94"/>
      <c r="F11" s="94"/>
      <c r="G11" s="94"/>
      <c r="H11" s="94"/>
      <c r="I11" s="94"/>
      <c r="J11" s="94"/>
      <c r="K11" s="94"/>
      <c r="L11" s="94"/>
      <c r="M11" s="89"/>
      <c r="N11" s="89"/>
      <c r="O11" s="89"/>
      <c r="P11" s="89"/>
      <c r="Q11" s="89"/>
      <c r="R11" s="89"/>
      <c r="S11" s="89"/>
      <c r="T11" s="89"/>
      <c r="U11" s="89"/>
      <c r="V11" s="105"/>
      <c r="W11" s="110"/>
      <c r="X11" s="112"/>
      <c r="Y11" s="21"/>
      <c r="Z11"/>
    </row>
    <row r="12" spans="2:26" ht="30" customHeight="1">
      <c r="B12" s="109"/>
      <c r="C12" s="99"/>
      <c r="D12" s="94"/>
      <c r="E12" s="94"/>
      <c r="F12" s="94"/>
      <c r="G12" s="94"/>
      <c r="H12" s="94"/>
      <c r="I12" s="94"/>
      <c r="J12" s="94"/>
      <c r="K12" s="94"/>
      <c r="L12" s="94"/>
      <c r="M12" s="90"/>
      <c r="N12" s="90"/>
      <c r="O12" s="90"/>
      <c r="P12" s="90"/>
      <c r="Q12" s="90"/>
      <c r="R12" s="90"/>
      <c r="S12" s="90"/>
      <c r="T12" s="90"/>
      <c r="U12" s="90"/>
      <c r="V12" s="106"/>
      <c r="W12" s="110"/>
      <c r="X12" s="113"/>
      <c r="Y12" s="21"/>
      <c r="Z12"/>
    </row>
    <row r="13" spans="2:27" ht="15.75" customHeight="1">
      <c r="B13" s="14">
        <v>1</v>
      </c>
      <c r="C13" s="114">
        <v>53099.23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2">
        <f>SUM(C13:V13)</f>
        <v>53099.23</v>
      </c>
      <c r="X13" s="45">
        <v>34.91</v>
      </c>
      <c r="Y13" s="22"/>
      <c r="Z13" s="103" t="s">
        <v>46</v>
      </c>
      <c r="AA13" s="103"/>
    </row>
    <row r="14" spans="2:27" ht="15.75">
      <c r="B14" s="14">
        <v>2</v>
      </c>
      <c r="C14" s="114">
        <v>55859.98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2">
        <f aca="true" t="shared" si="0" ref="W14:W43">SUM(C14:V14)</f>
        <v>55859.98</v>
      </c>
      <c r="X14" s="30">
        <f>IF(Паспорт!P15&gt;0,Паспорт!P15,X13)</f>
        <v>34.91</v>
      </c>
      <c r="Y14" s="22"/>
      <c r="Z14" s="103"/>
      <c r="AA14" s="103"/>
    </row>
    <row r="15" spans="2:27" ht="15.75">
      <c r="B15" s="14">
        <v>3</v>
      </c>
      <c r="C15" s="114">
        <v>26743.46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32">
        <f t="shared" si="0"/>
        <v>26743.46</v>
      </c>
      <c r="X15" s="30">
        <f>IF(Паспорт!P16&gt;0,Паспорт!P16,X14)</f>
        <v>34.91</v>
      </c>
      <c r="Y15" s="22"/>
      <c r="Z15" s="103"/>
      <c r="AA15" s="103"/>
    </row>
    <row r="16" spans="2:27" ht="15.75">
      <c r="B16" s="14">
        <v>4</v>
      </c>
      <c r="C16" s="114">
        <v>53218.84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2">
        <f t="shared" si="0"/>
        <v>53218.84</v>
      </c>
      <c r="X16" s="30">
        <f>IF(Паспорт!P17&gt;0,Паспорт!P17,X15)</f>
        <v>34.873</v>
      </c>
      <c r="Y16" s="22"/>
      <c r="Z16" s="103"/>
      <c r="AA16" s="103"/>
    </row>
    <row r="17" spans="2:27" ht="15.75">
      <c r="B17" s="14">
        <v>5</v>
      </c>
      <c r="C17" s="114">
        <v>118386.84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2">
        <f t="shared" si="0"/>
        <v>118386.84</v>
      </c>
      <c r="X17" s="30">
        <f>IF(Паспорт!P18&gt;0,Паспорт!P18,X16)</f>
        <v>34.873</v>
      </c>
      <c r="Y17" s="22"/>
      <c r="Z17" s="103"/>
      <c r="AA17" s="103"/>
    </row>
    <row r="18" spans="2:27" ht="15.75" customHeight="1">
      <c r="B18" s="14">
        <v>6</v>
      </c>
      <c r="C18" s="114">
        <v>108542.75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2">
        <f t="shared" si="0"/>
        <v>108542.75</v>
      </c>
      <c r="X18" s="30">
        <f>IF(Паспорт!P19&gt;0,Паспорт!P19,X17)</f>
        <v>34.873</v>
      </c>
      <c r="Y18" s="22"/>
      <c r="Z18" s="103"/>
      <c r="AA18" s="103"/>
    </row>
    <row r="19" spans="2:27" ht="15.75">
      <c r="B19" s="14">
        <v>7</v>
      </c>
      <c r="C19" s="114">
        <v>110379.45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32">
        <f t="shared" si="0"/>
        <v>110379.45</v>
      </c>
      <c r="X19" s="30">
        <f>IF(Паспорт!P20&gt;0,Паспорт!P20,X18)</f>
        <v>34.873</v>
      </c>
      <c r="Y19" s="22"/>
      <c r="Z19" s="103"/>
      <c r="AA19" s="103"/>
    </row>
    <row r="20" spans="2:27" ht="15.75">
      <c r="B20" s="14">
        <v>8</v>
      </c>
      <c r="C20" s="114">
        <v>112517.33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2">
        <f t="shared" si="0"/>
        <v>112517.33</v>
      </c>
      <c r="X20" s="30">
        <f>IF(Паспорт!P21&gt;0,Паспорт!P21,X19)</f>
        <v>34.873</v>
      </c>
      <c r="Y20" s="22"/>
      <c r="Z20" s="103"/>
      <c r="AA20" s="103"/>
    </row>
    <row r="21" spans="2:26" ht="15" customHeight="1">
      <c r="B21" s="14">
        <v>9</v>
      </c>
      <c r="C21" s="114">
        <v>86896.48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32">
        <f t="shared" si="0"/>
        <v>86896.48</v>
      </c>
      <c r="X21" s="30">
        <f>IF(Паспорт!P22&gt;0,Паспорт!P22,X20)</f>
        <v>34.873</v>
      </c>
      <c r="Y21" s="22"/>
      <c r="Z21" s="28"/>
    </row>
    <row r="22" spans="2:26" ht="15.75">
      <c r="B22" s="14">
        <v>10</v>
      </c>
      <c r="C22" s="114">
        <v>6484.35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2">
        <f t="shared" si="0"/>
        <v>6484.35</v>
      </c>
      <c r="X22" s="30">
        <f>IF(Паспорт!P23&gt;0,Паспорт!P23,X21)</f>
        <v>34.873</v>
      </c>
      <c r="Y22" s="22"/>
      <c r="Z22" s="28"/>
    </row>
    <row r="23" spans="2:26" ht="15.75">
      <c r="B23" s="14">
        <v>11</v>
      </c>
      <c r="C23" s="114">
        <v>57892.2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32">
        <f t="shared" si="0"/>
        <v>57892.2</v>
      </c>
      <c r="X23" s="30">
        <f>IF(Паспорт!P24&gt;0,Паспорт!P24,X22)</f>
        <v>34.873</v>
      </c>
      <c r="Y23" s="22"/>
      <c r="Z23" s="28"/>
    </row>
    <row r="24" spans="2:26" ht="15.75">
      <c r="B24" s="14">
        <v>12</v>
      </c>
      <c r="C24" s="114">
        <v>56639.12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32">
        <f t="shared" si="0"/>
        <v>56639.12</v>
      </c>
      <c r="X24" s="30">
        <f>IF(Паспорт!P25&gt;0,Паспорт!P25,X23)</f>
        <v>34.9406</v>
      </c>
      <c r="Y24" s="22"/>
      <c r="Z24" s="28"/>
    </row>
    <row r="25" spans="2:26" ht="15.75">
      <c r="B25" s="14">
        <v>13</v>
      </c>
      <c r="C25" s="114">
        <v>47130.82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2">
        <f t="shared" si="0"/>
        <v>47130.82</v>
      </c>
      <c r="X25" s="30">
        <f>IF(Паспорт!P26&gt;0,Паспорт!P26,X24)</f>
        <v>34.9406</v>
      </c>
      <c r="Y25" s="22"/>
      <c r="Z25" s="28"/>
    </row>
    <row r="26" spans="2:26" ht="15.75">
      <c r="B26" s="14">
        <v>14</v>
      </c>
      <c r="C26" s="114">
        <v>67282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32">
        <f t="shared" si="0"/>
        <v>67282</v>
      </c>
      <c r="X26" s="30">
        <f>IF(Паспорт!P27&gt;0,Паспорт!P27,X25)</f>
        <v>34.9406</v>
      </c>
      <c r="Y26" s="22"/>
      <c r="Z26" s="28"/>
    </row>
    <row r="27" spans="2:26" ht="15.75">
      <c r="B27" s="14">
        <v>15</v>
      </c>
      <c r="C27" s="114">
        <v>50946.19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32">
        <f t="shared" si="0"/>
        <v>50946.19</v>
      </c>
      <c r="X27" s="30">
        <f>IF(Паспорт!P28&gt;0,Паспорт!P28,X26)</f>
        <v>34.9406</v>
      </c>
      <c r="Y27" s="22"/>
      <c r="Z27" s="28"/>
    </row>
    <row r="28" spans="2:26" ht="15.75">
      <c r="B28" s="16">
        <v>16</v>
      </c>
      <c r="C28" s="114">
        <v>40329.54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32">
        <f t="shared" si="0"/>
        <v>40329.54</v>
      </c>
      <c r="X28" s="30">
        <f>IF(Паспорт!P29&gt;0,Паспорт!P29,X27)</f>
        <v>34.9406</v>
      </c>
      <c r="Y28" s="22"/>
      <c r="Z28" s="28"/>
    </row>
    <row r="29" spans="2:26" ht="15.75">
      <c r="B29" s="16">
        <v>17</v>
      </c>
      <c r="C29" s="114">
        <v>37423.13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32">
        <f t="shared" si="0"/>
        <v>37423.13</v>
      </c>
      <c r="X29" s="30">
        <f>IF(Паспорт!P30&gt;0,Паспорт!P30,X28)</f>
        <v>34.9406</v>
      </c>
      <c r="Y29" s="22"/>
      <c r="Z29" s="28"/>
    </row>
    <row r="30" spans="2:26" ht="15.75">
      <c r="B30" s="16">
        <v>18</v>
      </c>
      <c r="C30" s="114">
        <v>111762.03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2">
        <f t="shared" si="0"/>
        <v>111762.03</v>
      </c>
      <c r="X30" s="30">
        <f>IF(Паспорт!P31&gt;0,Паспорт!P31,X29)</f>
        <v>34.9406</v>
      </c>
      <c r="Y30" s="22"/>
      <c r="Z30" s="28"/>
    </row>
    <row r="31" spans="2:26" ht="15.75">
      <c r="B31" s="16">
        <v>19</v>
      </c>
      <c r="C31" s="114">
        <v>114486.53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2">
        <f t="shared" si="0"/>
        <v>114486.53</v>
      </c>
      <c r="X31" s="30">
        <f>IF(Паспорт!P32&gt;0,Паспорт!P32,X30)</f>
        <v>34.9814</v>
      </c>
      <c r="Y31" s="22"/>
      <c r="Z31" s="28"/>
    </row>
    <row r="32" spans="2:26" ht="15.75">
      <c r="B32" s="16">
        <v>20</v>
      </c>
      <c r="C32" s="114">
        <v>118136.42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2">
        <f t="shared" si="0"/>
        <v>118136.42</v>
      </c>
      <c r="X32" s="30">
        <f>IF(Паспорт!P33&gt;0,Паспорт!P33,X31)</f>
        <v>34.9814</v>
      </c>
      <c r="Y32" s="22"/>
      <c r="Z32" s="28"/>
    </row>
    <row r="33" spans="2:26" ht="15.75">
      <c r="B33" s="16">
        <v>21</v>
      </c>
      <c r="C33" s="114">
        <v>118534.21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2">
        <f t="shared" si="0"/>
        <v>118534.21</v>
      </c>
      <c r="X33" s="30">
        <f>IF(Паспорт!P34&gt;0,Паспорт!P34,X32)</f>
        <v>34.9814</v>
      </c>
      <c r="Y33" s="22"/>
      <c r="Z33" s="28"/>
    </row>
    <row r="34" spans="2:26" ht="15.75">
      <c r="B34" s="16">
        <v>22</v>
      </c>
      <c r="C34" s="114">
        <v>103338.2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32">
        <f t="shared" si="0"/>
        <v>103338.2</v>
      </c>
      <c r="X34" s="30">
        <f>IF(Паспорт!P35&gt;0,Паспорт!P35,X33)</f>
        <v>34.9814</v>
      </c>
      <c r="Y34" s="22"/>
      <c r="Z34" s="28"/>
    </row>
    <row r="35" spans="2:26" ht="15.75">
      <c r="B35" s="16">
        <v>23</v>
      </c>
      <c r="C35" s="114">
        <v>43323.39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32">
        <f t="shared" si="0"/>
        <v>43323.39</v>
      </c>
      <c r="X35" s="30">
        <f>IF(Паспорт!P36&gt;0,Паспорт!P36,X34)</f>
        <v>34.9814</v>
      </c>
      <c r="Y35" s="22"/>
      <c r="Z35" s="28"/>
    </row>
    <row r="36" spans="2:26" ht="15.75">
      <c r="B36" s="16">
        <v>24</v>
      </c>
      <c r="C36" s="114">
        <v>19511.77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32">
        <f t="shared" si="0"/>
        <v>19511.77</v>
      </c>
      <c r="X36" s="30">
        <f>IF(Паспорт!P37&gt;0,Паспорт!P37,X35)</f>
        <v>34.9814</v>
      </c>
      <c r="Y36" s="22"/>
      <c r="Z36" s="28"/>
    </row>
    <row r="37" spans="2:26" ht="15.75">
      <c r="B37" s="16">
        <v>25</v>
      </c>
      <c r="C37" s="114">
        <v>97928.04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32">
        <f t="shared" si="0"/>
        <v>97928.04</v>
      </c>
      <c r="X37" s="30">
        <f>IF(Паспорт!P38&gt;0,Паспорт!P38,X36)</f>
        <v>34.9814</v>
      </c>
      <c r="Y37" s="22"/>
      <c r="Z37" s="28"/>
    </row>
    <row r="38" spans="2:26" ht="15.75">
      <c r="B38" s="16">
        <v>26</v>
      </c>
      <c r="C38" s="114">
        <v>120825.31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32">
        <f t="shared" si="0"/>
        <v>120825.31</v>
      </c>
      <c r="X38" s="30">
        <f>IF(Паспорт!P39&gt;0,Паспорт!P39,X37)</f>
        <v>34.8968</v>
      </c>
      <c r="Y38" s="22"/>
      <c r="Z38" s="28"/>
    </row>
    <row r="39" spans="2:26" ht="15.75">
      <c r="B39" s="16">
        <v>27</v>
      </c>
      <c r="C39" s="114">
        <v>126079.81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32">
        <f t="shared" si="0"/>
        <v>126079.81</v>
      </c>
      <c r="X39" s="30">
        <f>IF(Паспорт!P40&gt;0,Паспорт!P40,X38)</f>
        <v>34.8968</v>
      </c>
      <c r="Y39" s="22"/>
      <c r="Z39" s="28"/>
    </row>
    <row r="40" spans="2:26" ht="15.75">
      <c r="B40" s="16">
        <v>28</v>
      </c>
      <c r="C40" s="114">
        <v>105155.54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2">
        <f t="shared" si="0"/>
        <v>105155.54</v>
      </c>
      <c r="X40" s="30">
        <f>IF(Паспорт!P41&gt;0,Паспорт!P41,X39)</f>
        <v>34.8968</v>
      </c>
      <c r="Y40" s="22"/>
      <c r="Z40" s="28"/>
    </row>
    <row r="41" spans="2:26" ht="12.75" customHeight="1">
      <c r="B41" s="16">
        <v>29</v>
      </c>
      <c r="C41" s="114">
        <v>99879.13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2">
        <f t="shared" si="0"/>
        <v>99879.13</v>
      </c>
      <c r="X41" s="30">
        <f>IF(Паспорт!P42&gt;0,Паспорт!P42,X40)</f>
        <v>34.8968</v>
      </c>
      <c r="Y41" s="22"/>
      <c r="Z41" s="28"/>
    </row>
    <row r="42" spans="2:26" ht="12.75" customHeight="1">
      <c r="B42" s="16">
        <v>30</v>
      </c>
      <c r="C42" s="114">
        <v>56807.95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2">
        <f>SUM(C42:V42)</f>
        <v>56807.95</v>
      </c>
      <c r="X42" s="30">
        <f>IF(Паспорт!P43&gt;0,Паспорт!P43,X41)</f>
        <v>34.8968</v>
      </c>
      <c r="Y42" s="22"/>
      <c r="Z42" s="28"/>
    </row>
    <row r="43" spans="2:26" ht="12.75" customHeight="1">
      <c r="B43" s="16">
        <v>31</v>
      </c>
      <c r="C43" s="114">
        <v>23219.29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2">
        <f t="shared" si="0"/>
        <v>23219.29</v>
      </c>
      <c r="X43" s="30">
        <f>IF(Паспорт!P43&gt;0,Паспорт!P43,X41)</f>
        <v>34.8968</v>
      </c>
      <c r="Y43" s="22"/>
      <c r="Z43" s="28"/>
    </row>
    <row r="44" spans="2:27" ht="66" customHeight="1">
      <c r="B44" s="16" t="s">
        <v>42</v>
      </c>
      <c r="C44" s="34">
        <f aca="true" t="shared" si="1" ref="C44:W44">SUM(C13:C43)</f>
        <v>2348759.3299999996</v>
      </c>
      <c r="D44" s="34">
        <f t="shared" si="1"/>
        <v>0</v>
      </c>
      <c r="E44" s="34">
        <f t="shared" si="1"/>
        <v>0</v>
      </c>
      <c r="F44" s="34">
        <f t="shared" si="1"/>
        <v>0</v>
      </c>
      <c r="G44" s="34">
        <f t="shared" si="1"/>
        <v>0</v>
      </c>
      <c r="H44" s="34">
        <f t="shared" si="1"/>
        <v>0</v>
      </c>
      <c r="I44" s="34">
        <f t="shared" si="1"/>
        <v>0</v>
      </c>
      <c r="J44" s="34">
        <f t="shared" si="1"/>
        <v>0</v>
      </c>
      <c r="K44" s="34">
        <f t="shared" si="1"/>
        <v>0</v>
      </c>
      <c r="L44" s="34">
        <f t="shared" si="1"/>
        <v>0</v>
      </c>
      <c r="M44" s="34">
        <f t="shared" si="1"/>
        <v>0</v>
      </c>
      <c r="N44" s="34">
        <f t="shared" si="1"/>
        <v>0</v>
      </c>
      <c r="O44" s="34">
        <f t="shared" si="1"/>
        <v>0</v>
      </c>
      <c r="P44" s="34">
        <f t="shared" si="1"/>
        <v>0</v>
      </c>
      <c r="Q44" s="34">
        <f t="shared" si="1"/>
        <v>0</v>
      </c>
      <c r="R44" s="34">
        <f t="shared" si="1"/>
        <v>0</v>
      </c>
      <c r="S44" s="34">
        <f t="shared" si="1"/>
        <v>0</v>
      </c>
      <c r="T44" s="34">
        <f t="shared" si="1"/>
        <v>0</v>
      </c>
      <c r="U44" s="34">
        <f t="shared" si="1"/>
        <v>0</v>
      </c>
      <c r="V44" s="34">
        <f t="shared" si="1"/>
        <v>0</v>
      </c>
      <c r="W44" s="33">
        <f t="shared" si="1"/>
        <v>2348759.3299999996</v>
      </c>
      <c r="X44" s="31">
        <f>SUMPRODUCT(X13:X43,W13:W43)/SUM(W13:W43)</f>
        <v>34.92076739271793</v>
      </c>
      <c r="Y44" s="27"/>
      <c r="Z44" s="107" t="s">
        <v>43</v>
      </c>
      <c r="AA44" s="107"/>
    </row>
    <row r="45" spans="2:26" ht="14.25" customHeight="1" hidden="1">
      <c r="B45" s="7">
        <v>31</v>
      </c>
      <c r="C45" s="9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3"/>
      <c r="Z45"/>
    </row>
    <row r="46" spans="3:26" ht="12.75"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24"/>
      <c r="Z46"/>
    </row>
    <row r="47" spans="3:4" ht="12.75">
      <c r="C47" s="1"/>
      <c r="D47" s="1"/>
    </row>
    <row r="48" spans="2:25" ht="15">
      <c r="B48" s="35"/>
      <c r="C48" s="10" t="s">
        <v>66</v>
      </c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 t="s">
        <v>67</v>
      </c>
      <c r="X48" s="11"/>
      <c r="Y48" s="25"/>
    </row>
    <row r="49" spans="3:25" ht="12.75">
      <c r="C49" s="1"/>
      <c r="D49" s="1" t="s">
        <v>39</v>
      </c>
      <c r="O49" s="2"/>
      <c r="P49" s="13" t="s">
        <v>55</v>
      </c>
      <c r="Q49" s="13"/>
      <c r="W49" s="12" t="s">
        <v>56</v>
      </c>
      <c r="Y49" s="2"/>
    </row>
    <row r="50" spans="3:25" ht="18" customHeight="1">
      <c r="C50" s="10" t="s">
        <v>37</v>
      </c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38</v>
      </c>
      <c r="Q50" s="11"/>
      <c r="R50" s="11"/>
      <c r="S50" s="11"/>
      <c r="T50" s="11"/>
      <c r="U50" s="11"/>
      <c r="V50" s="11"/>
      <c r="W50" s="11" t="s">
        <v>57</v>
      </c>
      <c r="X50" s="11"/>
      <c r="Y50" s="26"/>
    </row>
    <row r="51" spans="3:25" ht="12.75">
      <c r="C51" s="1"/>
      <c r="D51" s="1" t="s">
        <v>40</v>
      </c>
      <c r="O51" s="2"/>
      <c r="P51" s="12" t="s">
        <v>58</v>
      </c>
      <c r="Q51" s="12"/>
      <c r="W51" s="12" t="s">
        <v>56</v>
      </c>
      <c r="Y51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4:AA44"/>
    <mergeCell ref="E10:E12"/>
    <mergeCell ref="F10:F12"/>
    <mergeCell ref="G10:G12"/>
    <mergeCell ref="H10:H12"/>
    <mergeCell ref="R10:R12"/>
    <mergeCell ref="S10:S12"/>
    <mergeCell ref="Z13:AA20"/>
    <mergeCell ref="C46:X46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3">
      <selection activeCell="F33" sqref="F3:F33"/>
    </sheetView>
  </sheetViews>
  <sheetFormatPr defaultColWidth="9.00390625" defaultRowHeight="12.75"/>
  <cols>
    <col min="6" max="6" width="15.375" style="0" customWidth="1"/>
  </cols>
  <sheetData>
    <row r="1" ht="12.75">
      <c r="A1" t="s">
        <v>68</v>
      </c>
    </row>
    <row r="2" spans="1:3" ht="12.75">
      <c r="A2" t="s">
        <v>60</v>
      </c>
      <c r="B2" t="s">
        <v>61</v>
      </c>
      <c r="C2" t="s">
        <v>61</v>
      </c>
    </row>
    <row r="3" spans="1:6" ht="12.75">
      <c r="A3">
        <v>1</v>
      </c>
      <c r="B3">
        <v>837.84</v>
      </c>
      <c r="C3">
        <v>52261.39</v>
      </c>
      <c r="F3">
        <f>C3+B3</f>
        <v>53099.229999999996</v>
      </c>
    </row>
    <row r="4" spans="1:6" ht="12.75">
      <c r="A4">
        <v>2</v>
      </c>
      <c r="B4">
        <v>27475.87</v>
      </c>
      <c r="C4">
        <v>28384.11</v>
      </c>
      <c r="F4">
        <f aca="true" t="shared" si="0" ref="F4:F34">C4+B4</f>
        <v>55859.979999999996</v>
      </c>
    </row>
    <row r="5" spans="1:6" ht="12.75">
      <c r="A5">
        <v>3</v>
      </c>
      <c r="B5">
        <v>13153.85</v>
      </c>
      <c r="C5">
        <v>13589.61</v>
      </c>
      <c r="F5">
        <f t="shared" si="0"/>
        <v>26743.46</v>
      </c>
    </row>
    <row r="6" spans="1:6" ht="12.75">
      <c r="A6">
        <v>4</v>
      </c>
      <c r="B6">
        <v>3468.85</v>
      </c>
      <c r="C6">
        <v>49749.99</v>
      </c>
      <c r="F6">
        <f t="shared" si="0"/>
        <v>53218.84</v>
      </c>
    </row>
    <row r="7" spans="1:6" ht="12.75">
      <c r="A7">
        <v>5</v>
      </c>
      <c r="B7">
        <v>56640.84</v>
      </c>
      <c r="C7">
        <v>61746</v>
      </c>
      <c r="F7">
        <f t="shared" si="0"/>
        <v>118386.84</v>
      </c>
    </row>
    <row r="8" spans="1:6" ht="12.75">
      <c r="A8">
        <v>6</v>
      </c>
      <c r="B8">
        <v>53369.47</v>
      </c>
      <c r="C8">
        <v>55173.28</v>
      </c>
      <c r="F8">
        <f t="shared" si="0"/>
        <v>108542.75</v>
      </c>
    </row>
    <row r="9" spans="1:6" ht="12.75">
      <c r="A9">
        <v>7</v>
      </c>
      <c r="B9">
        <v>54279.63</v>
      </c>
      <c r="C9">
        <v>56099.82</v>
      </c>
      <c r="F9">
        <f t="shared" si="0"/>
        <v>110379.45</v>
      </c>
    </row>
    <row r="10" spans="1:6" ht="12.75">
      <c r="A10">
        <v>8</v>
      </c>
      <c r="B10">
        <v>55316.71</v>
      </c>
      <c r="C10">
        <v>57200.62</v>
      </c>
      <c r="F10">
        <f t="shared" si="0"/>
        <v>112517.33</v>
      </c>
    </row>
    <row r="11" spans="1:6" ht="12.75">
      <c r="A11">
        <v>9</v>
      </c>
      <c r="B11">
        <v>42722.59</v>
      </c>
      <c r="C11">
        <v>44173.89</v>
      </c>
      <c r="F11">
        <f t="shared" si="0"/>
        <v>86896.48</v>
      </c>
    </row>
    <row r="12" spans="1:6" ht="12.75">
      <c r="A12">
        <v>10</v>
      </c>
      <c r="B12">
        <v>529.34</v>
      </c>
      <c r="C12">
        <v>5955.01</v>
      </c>
      <c r="F12">
        <f t="shared" si="0"/>
        <v>6484.35</v>
      </c>
    </row>
    <row r="13" spans="1:6" ht="12.75">
      <c r="A13">
        <v>11</v>
      </c>
      <c r="B13">
        <v>17922.61</v>
      </c>
      <c r="C13">
        <v>39969.59</v>
      </c>
      <c r="F13">
        <f t="shared" si="0"/>
        <v>57892.2</v>
      </c>
    </row>
    <row r="14" spans="1:6" ht="12.75">
      <c r="A14">
        <v>12</v>
      </c>
      <c r="B14">
        <v>27852.35</v>
      </c>
      <c r="C14">
        <v>28786.77</v>
      </c>
      <c r="F14">
        <f t="shared" si="0"/>
        <v>56639.119999999995</v>
      </c>
    </row>
    <row r="15" spans="1:6" ht="12.75">
      <c r="A15">
        <v>13</v>
      </c>
      <c r="B15">
        <v>23181.79</v>
      </c>
      <c r="C15">
        <v>23949.03</v>
      </c>
      <c r="F15">
        <f t="shared" si="0"/>
        <v>47130.82</v>
      </c>
    </row>
    <row r="16" spans="1:6" ht="12.75">
      <c r="A16">
        <v>14</v>
      </c>
      <c r="B16">
        <v>33094.2</v>
      </c>
      <c r="C16">
        <v>34187.8</v>
      </c>
      <c r="F16">
        <f t="shared" si="0"/>
        <v>67282</v>
      </c>
    </row>
    <row r="17" spans="1:6" ht="12.75">
      <c r="A17">
        <v>15</v>
      </c>
      <c r="B17">
        <v>25056.86</v>
      </c>
      <c r="C17">
        <v>25889.33</v>
      </c>
      <c r="F17">
        <f t="shared" si="0"/>
        <v>50946.19</v>
      </c>
    </row>
    <row r="18" spans="1:6" ht="12.75">
      <c r="A18">
        <v>16</v>
      </c>
      <c r="B18">
        <v>19835.4</v>
      </c>
      <c r="C18">
        <v>20494.14</v>
      </c>
      <c r="F18">
        <f t="shared" si="0"/>
        <v>40329.54</v>
      </c>
    </row>
    <row r="19" spans="1:6" ht="12.75">
      <c r="A19">
        <v>17</v>
      </c>
      <c r="B19">
        <v>138.56</v>
      </c>
      <c r="C19">
        <v>37284.57</v>
      </c>
      <c r="F19">
        <f t="shared" si="0"/>
        <v>37423.13</v>
      </c>
    </row>
    <row r="20" spans="1:6" ht="12.75">
      <c r="A20">
        <v>18</v>
      </c>
      <c r="B20">
        <v>54756.14</v>
      </c>
      <c r="C20">
        <v>57005.89</v>
      </c>
      <c r="F20">
        <f t="shared" si="0"/>
        <v>111762.03</v>
      </c>
    </row>
    <row r="21" spans="1:6" ht="12.75">
      <c r="A21">
        <v>19</v>
      </c>
      <c r="B21">
        <v>56315.21</v>
      </c>
      <c r="C21">
        <v>58171.32</v>
      </c>
      <c r="F21">
        <f t="shared" si="0"/>
        <v>114486.53</v>
      </c>
    </row>
    <row r="22" spans="1:6" ht="12.75">
      <c r="A22">
        <v>20</v>
      </c>
      <c r="B22">
        <v>58099.25</v>
      </c>
      <c r="C22">
        <v>60037.17</v>
      </c>
      <c r="F22">
        <f t="shared" si="0"/>
        <v>118136.42</v>
      </c>
    </row>
    <row r="23" spans="1:6" ht="12.75">
      <c r="A23">
        <v>21</v>
      </c>
      <c r="B23">
        <v>58310.1</v>
      </c>
      <c r="C23">
        <v>60224.11</v>
      </c>
      <c r="F23">
        <f t="shared" si="0"/>
        <v>118534.20999999999</v>
      </c>
    </row>
    <row r="24" spans="1:6" ht="12.75">
      <c r="A24">
        <v>22</v>
      </c>
      <c r="B24">
        <v>50817</v>
      </c>
      <c r="C24">
        <v>52521.2</v>
      </c>
      <c r="F24">
        <f t="shared" si="0"/>
        <v>103338.2</v>
      </c>
    </row>
    <row r="25" spans="1:6" ht="12.75">
      <c r="A25">
        <v>23</v>
      </c>
      <c r="B25">
        <v>32725.21</v>
      </c>
      <c r="C25">
        <v>10598.18</v>
      </c>
      <c r="F25">
        <f t="shared" si="0"/>
        <v>43323.39</v>
      </c>
    </row>
    <row r="26" spans="1:6" ht="12.75">
      <c r="A26">
        <v>24</v>
      </c>
      <c r="B26">
        <v>19511.77</v>
      </c>
      <c r="C26">
        <v>0</v>
      </c>
      <c r="F26">
        <f t="shared" si="0"/>
        <v>19511.77</v>
      </c>
    </row>
    <row r="27" spans="1:6" ht="12.75">
      <c r="A27">
        <v>25</v>
      </c>
      <c r="B27">
        <v>52355.88</v>
      </c>
      <c r="C27">
        <v>45572.16</v>
      </c>
      <c r="F27">
        <f t="shared" si="0"/>
        <v>97928.04000000001</v>
      </c>
    </row>
    <row r="28" spans="1:6" ht="12.75">
      <c r="A28">
        <v>26</v>
      </c>
      <c r="B28">
        <v>59436.88</v>
      </c>
      <c r="C28">
        <v>61388.43</v>
      </c>
      <c r="F28">
        <f t="shared" si="0"/>
        <v>120825.31</v>
      </c>
    </row>
    <row r="29" spans="1:6" ht="12.75">
      <c r="A29">
        <v>27</v>
      </c>
      <c r="B29">
        <v>62011.02</v>
      </c>
      <c r="C29">
        <v>64068.79</v>
      </c>
      <c r="F29">
        <f t="shared" si="0"/>
        <v>126079.81</v>
      </c>
    </row>
    <row r="30" spans="1:6" ht="12.75">
      <c r="A30">
        <v>28</v>
      </c>
      <c r="B30">
        <v>51696.04</v>
      </c>
      <c r="C30">
        <v>53459.5</v>
      </c>
      <c r="F30">
        <f t="shared" si="0"/>
        <v>105155.54000000001</v>
      </c>
    </row>
    <row r="31" spans="1:6" ht="12.75">
      <c r="A31">
        <v>29</v>
      </c>
      <c r="B31">
        <v>49116.79</v>
      </c>
      <c r="C31">
        <v>50762.34</v>
      </c>
      <c r="F31">
        <f t="shared" si="0"/>
        <v>99879.13</v>
      </c>
    </row>
    <row r="32" spans="1:6" ht="12.75">
      <c r="A32">
        <v>30</v>
      </c>
      <c r="B32">
        <v>27940.38</v>
      </c>
      <c r="C32">
        <v>28867.57</v>
      </c>
      <c r="F32">
        <f t="shared" si="0"/>
        <v>56807.95</v>
      </c>
    </row>
    <row r="33" spans="1:6" ht="12.75">
      <c r="A33">
        <v>31</v>
      </c>
      <c r="B33">
        <v>364.09</v>
      </c>
      <c r="C33">
        <v>22855.2</v>
      </c>
      <c r="F33">
        <f t="shared" si="0"/>
        <v>23219.29</v>
      </c>
    </row>
    <row r="34" spans="1:6" ht="12.75">
      <c r="A34" t="s">
        <v>62</v>
      </c>
      <c r="B34">
        <v>1088332.51</v>
      </c>
      <c r="C34">
        <v>1260426.8</v>
      </c>
      <c r="F34">
        <f t="shared" si="0"/>
        <v>2348759.31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2016-08-05T10:51:53Z</dcterms:modified>
  <cp:category/>
  <cp:version/>
  <cp:contentType/>
  <cp:contentStatus/>
</cp:coreProperties>
</file>