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<sst xmlns="http://schemas.openxmlformats.org/spreadsheetml/2006/main" count="86" uniqueCount="75">
  <si>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</si>
  <si>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</si>
  <si>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</si>
  <si>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</si>
  <si>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</si>
  <si>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</si>
  <si>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</si>
  <si>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</si>
  <si>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</si>
  <si>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</si>
  <si>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</si>
  <si>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</si>
  <si>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</si>
  <si>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</si>
  <si>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</si>
  <si>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</si>
  <si>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</si>
  <si>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</si>
  <si>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</si>
  <si>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</si>
  <si>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</si>
  <si>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</si>
  <si>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</si>
  <si>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</si>
  <si>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</si>
  <si>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</si>
  <si>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</si>
  <si>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</si>
  <si>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</si>
  <si>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</si>
  <si>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</si>
  <si>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</si>
  <si>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</si>
  <si>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</si>
  <si>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</si>
  <si>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</si>
  <si>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</si>
  <si>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</si>
  <si>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</si>
  <si>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</si>
  <si>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</si>
  <si>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</si>
  <si>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</si>
  <si>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</si>
  <si>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</si>
  <si>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</si>
  <si>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</si>
  <si>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</si>
  <si>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Маса механ. домішок, г/100м3</t>
  </si>
  <si>
    <t>відс.</t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</si>
  <si>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</si>
  <si>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</si>
  <si>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</si>
  <si>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</si>
  <si>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</si>
  <si>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Володарське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</si>
  <si>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</si>
  <si>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</si>
  <si>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</si>
  <si>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</si>
  <si>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</si>
  <si>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</si>
  <si>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</si>
  <si>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</si>
  <si>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AB</t>
  </si>
  <si>
    <t>Итого</t>
  </si>
  <si>
    <t xml:space="preserve">          переданого Краматорським ЛВУМГ  та прийнятого  ПАТ "Маріупольгаз"    по ГРС Володарське</t>
  </si>
  <si>
    <t>A</t>
  </si>
  <si>
    <t xml:space="preserve">Ю.О. Головко </t>
  </si>
  <si>
    <t xml:space="preserve">М.О. 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</si>
  <si>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</si>
  <si>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</si>
  <si>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</si>
  <si>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</si>
  <si>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>Данные по объекту Володарское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</si>
</sst>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4" fillId="0" borderId="12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1" xfId="0" applyFont="1" applyBorder="1" applyAlignment="1">
      <alignment horizontal="left"/>
    </xf>
    <xf numFmtId="0" fontId="87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 horizontal="center" vertical="center" textRotation="90" wrapText="1"/>
    </xf>
    <xf numFmtId="0" fontId="97" fillId="0" borderId="30" xfId="0" applyFont="1" applyBorder="1" applyAlignment="1">
      <alignment horizontal="center" vertical="center" textRotation="90" wrapText="1"/>
    </xf>
    <xf numFmtId="0" fontId="97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SheetLayoutView="100" zoomScalePageLayoutView="0" workbookViewId="0" topLeftCell="A6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6.375" style="0" customWidth="1"/>
    <col min="24" max="25" width="9.125" style="0" customWidth="1"/>
    <col min="26" max="26" width="9.125" style="6" customWidth="1"/>
  </cols>
  <sheetData>
    <row r="1" spans="2:24" ht="12.75">
      <c r="B1" s="76" t="s">
        <v>9</v>
      </c>
      <c r="C1" s="41"/>
      <c r="D1" s="41"/>
      <c r="E1" s="41"/>
      <c r="F1" s="41"/>
      <c r="G1" s="41"/>
      <c r="H1" s="4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6" t="s">
        <v>10</v>
      </c>
      <c r="C2" s="41"/>
      <c r="D2" s="41"/>
      <c r="E2" s="41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5">
      <c r="B3" s="47" t="s">
        <v>23</v>
      </c>
      <c r="C3" s="48"/>
      <c r="D3" s="48"/>
      <c r="E3" s="48"/>
      <c r="F3" s="48"/>
      <c r="G3" s="48"/>
      <c r="H3" s="48"/>
      <c r="I3" s="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15">
      <c r="B4" s="48" t="s">
        <v>11</v>
      </c>
      <c r="C4" s="48"/>
      <c r="D4" s="48"/>
      <c r="E4" s="48"/>
      <c r="F4" s="48"/>
      <c r="G4" s="48"/>
      <c r="H4" s="48"/>
      <c r="I4" s="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2:24" ht="15">
      <c r="B5" s="48" t="s">
        <v>24</v>
      </c>
      <c r="C5" s="48"/>
      <c r="D5" s="48"/>
      <c r="E5" s="48"/>
      <c r="F5" s="48"/>
      <c r="G5" s="48"/>
      <c r="H5" s="48"/>
      <c r="I5" s="2"/>
      <c r="J5" s="4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2:24" ht="15">
      <c r="B6" s="48"/>
      <c r="C6" s="48"/>
      <c r="D6" s="48"/>
      <c r="E6" s="48"/>
      <c r="F6" s="48"/>
      <c r="G6" s="48"/>
      <c r="H6" s="48"/>
      <c r="I6" s="2"/>
      <c r="J6" s="42"/>
      <c r="K6" s="42"/>
      <c r="L6" s="42"/>
      <c r="M6" s="42"/>
      <c r="N6" s="42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1.75" customHeigh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49"/>
      <c r="W7" s="49"/>
      <c r="X7" s="50"/>
    </row>
    <row r="8" spans="1:26" s="52" customFormat="1" ht="18.75" customHeight="1">
      <c r="A8" s="87" t="s">
        <v>45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1"/>
      <c r="W8" s="50"/>
      <c r="X8" s="50"/>
      <c r="Z8" s="53"/>
    </row>
    <row r="9" spans="1:26" s="52" customFormat="1" ht="19.5" customHeight="1">
      <c r="A9" s="88" t="s">
        <v>70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54"/>
      <c r="W9" s="50"/>
      <c r="X9" s="50"/>
      <c r="Z9" s="53"/>
    </row>
    <row r="10" spans="2:24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  <c r="X10" s="3"/>
    </row>
    <row r="11" spans="2:26" ht="30" customHeight="1">
      <c r="B11" s="89" t="s">
        <v>27</v>
      </c>
      <c r="C11" s="92" t="s">
        <v>28</v>
      </c>
      <c r="D11" s="93"/>
      <c r="E11" s="93"/>
      <c r="F11" s="93"/>
      <c r="G11" s="93"/>
      <c r="H11" s="93"/>
      <c r="I11" s="93"/>
      <c r="J11" s="93"/>
      <c r="K11" s="93"/>
      <c r="L11" s="93"/>
      <c r="M11" s="94" t="s">
        <v>46</v>
      </c>
      <c r="N11" s="94" t="s">
        <v>47</v>
      </c>
      <c r="O11" s="94" t="s">
        <v>2</v>
      </c>
      <c r="P11" s="94" t="s">
        <v>29</v>
      </c>
      <c r="Q11" s="94" t="s">
        <v>30</v>
      </c>
      <c r="R11" s="94" t="s">
        <v>31</v>
      </c>
      <c r="S11" s="94" t="s">
        <v>32</v>
      </c>
      <c r="T11" s="96" t="s">
        <v>48</v>
      </c>
      <c r="U11" s="96" t="s">
        <v>33</v>
      </c>
      <c r="V11" s="98" t="s">
        <v>4</v>
      </c>
      <c r="W11" s="3"/>
      <c r="Y11" s="6"/>
      <c r="Z11"/>
    </row>
    <row r="12" spans="2:26" ht="48.75" customHeight="1">
      <c r="B12" s="90"/>
      <c r="C12" s="97" t="s">
        <v>34</v>
      </c>
      <c r="D12" s="97" t="s">
        <v>35</v>
      </c>
      <c r="E12" s="97" t="s">
        <v>36</v>
      </c>
      <c r="F12" s="97" t="s">
        <v>37</v>
      </c>
      <c r="G12" s="97" t="s">
        <v>38</v>
      </c>
      <c r="H12" s="97" t="s">
        <v>39</v>
      </c>
      <c r="I12" s="97" t="s">
        <v>40</v>
      </c>
      <c r="J12" s="97" t="s">
        <v>41</v>
      </c>
      <c r="K12" s="97" t="s">
        <v>42</v>
      </c>
      <c r="L12" s="97" t="s">
        <v>43</v>
      </c>
      <c r="M12" s="95"/>
      <c r="N12" s="95"/>
      <c r="O12" s="95"/>
      <c r="P12" s="95"/>
      <c r="Q12" s="95"/>
      <c r="R12" s="95"/>
      <c r="S12" s="95"/>
      <c r="T12" s="97"/>
      <c r="U12" s="97"/>
      <c r="V12" s="99"/>
      <c r="W12" s="3"/>
      <c r="Y12" s="6"/>
      <c r="Z12"/>
    </row>
    <row r="13" spans="2:26" ht="15.75" customHeight="1">
      <c r="B13" s="91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5"/>
      <c r="N13" s="95"/>
      <c r="O13" s="100" t="s">
        <v>44</v>
      </c>
      <c r="P13" s="101"/>
      <c r="Q13" s="101"/>
      <c r="R13" s="101"/>
      <c r="S13" s="102"/>
      <c r="T13" s="97"/>
      <c r="U13" s="97"/>
      <c r="V13" s="99"/>
      <c r="W13" s="3"/>
      <c r="Y13" s="6"/>
      <c r="Z13"/>
    </row>
    <row r="14" spans="2:26" ht="12.75" customHeight="1">
      <c r="B14" s="56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9"/>
      <c r="O14" s="57">
        <v>0.7307</v>
      </c>
      <c r="P14" s="60"/>
      <c r="Q14" s="60"/>
      <c r="R14" s="61"/>
      <c r="S14" s="61"/>
      <c r="T14" s="61"/>
      <c r="U14" s="55"/>
      <c r="V14" s="55"/>
      <c r="W14" s="3"/>
      <c r="X14" s="4">
        <f aca="true" t="shared" si="0" ref="X14:X43">SUM(C14:N14)</f>
        <v>0</v>
      </c>
      <c r="Y14" s="6"/>
      <c r="Z14"/>
    </row>
    <row r="15" spans="2:26" ht="12.75" customHeight="1">
      <c r="B15" s="62">
        <f>B14+1</f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9"/>
      <c r="O15" s="57">
        <v>0.7311</v>
      </c>
      <c r="P15" s="60"/>
      <c r="Q15" s="60"/>
      <c r="R15" s="61"/>
      <c r="S15" s="61"/>
      <c r="T15" s="61"/>
      <c r="U15" s="63"/>
      <c r="V15" s="63"/>
      <c r="X15" s="4">
        <f t="shared" si="0"/>
        <v>0</v>
      </c>
      <c r="Y15" s="31" t="str">
        <f>IF(X15=100,"ОК"," ")</f>
        <v> </v>
      </c>
      <c r="Z15"/>
    </row>
    <row r="16" spans="2:26" ht="12.75" customHeight="1">
      <c r="B16" s="64">
        <f aca="true" t="shared" si="1" ref="B16:B41">B15+1</f>
        <v>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9"/>
      <c r="O16" s="57">
        <v>0.7315</v>
      </c>
      <c r="P16" s="60"/>
      <c r="Q16" s="60"/>
      <c r="R16" s="61"/>
      <c r="S16" s="61"/>
      <c r="T16" s="61"/>
      <c r="U16" s="55"/>
      <c r="V16" s="55"/>
      <c r="X16" s="4">
        <f t="shared" si="0"/>
        <v>0</v>
      </c>
      <c r="Y16" s="31" t="str">
        <f>IF(X16=100,"ОК"," ")</f>
        <v> </v>
      </c>
      <c r="Z16"/>
    </row>
    <row r="17" spans="2:26" ht="12.75" customHeight="1">
      <c r="B17" s="64">
        <f t="shared" si="1"/>
        <v>4</v>
      </c>
      <c r="C17" s="57">
        <v>92.4668</v>
      </c>
      <c r="D17" s="57">
        <v>4.0805</v>
      </c>
      <c r="E17" s="57">
        <v>1.0031</v>
      </c>
      <c r="F17" s="57">
        <v>0.1247</v>
      </c>
      <c r="G17" s="57">
        <v>0.202</v>
      </c>
      <c r="H17" s="57">
        <v>0.1265</v>
      </c>
      <c r="I17" s="57">
        <v>0.0851</v>
      </c>
      <c r="J17" s="57">
        <v>1.5983</v>
      </c>
      <c r="K17" s="57">
        <v>0.3041</v>
      </c>
      <c r="L17" s="57">
        <v>0.009</v>
      </c>
      <c r="M17" s="58"/>
      <c r="N17" s="59"/>
      <c r="O17" s="57">
        <v>0.7313</v>
      </c>
      <c r="P17" s="60">
        <v>8329.27</v>
      </c>
      <c r="Q17" s="60">
        <v>11874.44</v>
      </c>
      <c r="R17" s="61">
        <v>34.873</v>
      </c>
      <c r="S17" s="61">
        <v>49.7159</v>
      </c>
      <c r="T17" s="61"/>
      <c r="U17" s="55"/>
      <c r="V17" s="55"/>
      <c r="X17" s="4">
        <f t="shared" si="0"/>
        <v>100.0001</v>
      </c>
      <c r="Y17" s="31" t="str">
        <f>IF(X17=100,"ОК"," ")</f>
        <v> </v>
      </c>
      <c r="Z17"/>
    </row>
    <row r="18" spans="2:26" ht="12.75" customHeight="1">
      <c r="B18" s="65">
        <f t="shared" si="1"/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9"/>
      <c r="O18" s="57">
        <v>0.7315</v>
      </c>
      <c r="P18" s="60"/>
      <c r="Q18" s="60"/>
      <c r="R18" s="61"/>
      <c r="S18" s="61"/>
      <c r="T18" s="61"/>
      <c r="U18" s="55"/>
      <c r="V18" s="55"/>
      <c r="X18" s="4">
        <f t="shared" si="0"/>
        <v>0</v>
      </c>
      <c r="Y18" s="31" t="str">
        <f aca="true" t="shared" si="2" ref="Y18:Y43">IF(X18=100,"ОК"," ")</f>
        <v> </v>
      </c>
      <c r="Z18"/>
    </row>
    <row r="19" spans="2:26" ht="12.75" customHeight="1">
      <c r="B19" s="62">
        <f t="shared" si="1"/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9"/>
      <c r="O19" s="57">
        <v>0.7315</v>
      </c>
      <c r="P19" s="60"/>
      <c r="Q19" s="60"/>
      <c r="R19" s="61"/>
      <c r="S19" s="61"/>
      <c r="T19" s="61"/>
      <c r="U19" s="55"/>
      <c r="V19" s="55"/>
      <c r="X19" s="4">
        <f t="shared" si="0"/>
        <v>0</v>
      </c>
      <c r="Y19" s="31" t="str">
        <f t="shared" si="2"/>
        <v> </v>
      </c>
      <c r="Z19"/>
    </row>
    <row r="20" spans="2:26" ht="12.75" customHeight="1">
      <c r="B20" s="64">
        <f t="shared" si="1"/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63"/>
      <c r="O20" s="57">
        <v>0.7313</v>
      </c>
      <c r="P20" s="60"/>
      <c r="Q20" s="60"/>
      <c r="R20" s="61"/>
      <c r="S20" s="61"/>
      <c r="T20" s="61"/>
      <c r="U20" s="63"/>
      <c r="V20" s="63"/>
      <c r="X20" s="4">
        <f t="shared" si="0"/>
        <v>0</v>
      </c>
      <c r="Y20" s="31" t="str">
        <f t="shared" si="2"/>
        <v> </v>
      </c>
      <c r="Z20"/>
    </row>
    <row r="21" spans="2:26" ht="12.75" customHeight="1">
      <c r="B21" s="65">
        <f t="shared" si="1"/>
        <v>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63"/>
      <c r="O21" s="57">
        <v>0.7312</v>
      </c>
      <c r="P21" s="60"/>
      <c r="Q21" s="60"/>
      <c r="R21" s="61"/>
      <c r="S21" s="61"/>
      <c r="T21" s="61"/>
      <c r="U21" s="66"/>
      <c r="V21" s="66"/>
      <c r="X21" s="4">
        <f t="shared" si="0"/>
        <v>0</v>
      </c>
      <c r="Y21" s="31" t="str">
        <f t="shared" si="2"/>
        <v> </v>
      </c>
      <c r="Z21"/>
    </row>
    <row r="22" spans="2:26" ht="12.75" customHeight="1">
      <c r="B22" s="62">
        <f t="shared" si="1"/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63"/>
      <c r="O22" s="57">
        <v>0.7316</v>
      </c>
      <c r="P22" s="60"/>
      <c r="Q22" s="60"/>
      <c r="R22" s="61"/>
      <c r="S22" s="61"/>
      <c r="T22" s="61"/>
      <c r="U22" s="63"/>
      <c r="V22" s="63"/>
      <c r="X22" s="4">
        <f t="shared" si="0"/>
        <v>0</v>
      </c>
      <c r="Y22" s="31" t="str">
        <f t="shared" si="2"/>
        <v> </v>
      </c>
      <c r="Z22"/>
    </row>
    <row r="23" spans="2:26" ht="12.75" customHeight="1">
      <c r="B23" s="67">
        <f t="shared" si="1"/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63"/>
      <c r="O23" s="57">
        <v>0.7315</v>
      </c>
      <c r="P23" s="60"/>
      <c r="Q23" s="60"/>
      <c r="R23" s="61"/>
      <c r="S23" s="61"/>
      <c r="T23" s="61"/>
      <c r="U23" s="63"/>
      <c r="V23" s="63"/>
      <c r="X23" s="4">
        <f t="shared" si="0"/>
        <v>0</v>
      </c>
      <c r="Y23" s="31" t="str">
        <f t="shared" si="2"/>
        <v> </v>
      </c>
      <c r="Z23"/>
    </row>
    <row r="24" spans="2:26" ht="12.75" customHeight="1">
      <c r="B24" s="67">
        <f t="shared" si="1"/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63"/>
      <c r="O24" s="57">
        <v>0.7312</v>
      </c>
      <c r="P24" s="60"/>
      <c r="Q24" s="60"/>
      <c r="R24" s="61"/>
      <c r="S24" s="61"/>
      <c r="T24" s="61"/>
      <c r="U24" s="66"/>
      <c r="V24" s="66"/>
      <c r="X24" s="4">
        <f t="shared" si="0"/>
        <v>0</v>
      </c>
      <c r="Y24" s="31" t="str">
        <f t="shared" si="2"/>
        <v> </v>
      </c>
      <c r="Z24"/>
    </row>
    <row r="25" spans="2:26" ht="12.75" customHeight="1">
      <c r="B25" s="65">
        <f t="shared" si="1"/>
        <v>12</v>
      </c>
      <c r="C25" s="57">
        <v>92.3514</v>
      </c>
      <c r="D25" s="57">
        <v>4.2033</v>
      </c>
      <c r="E25" s="57">
        <v>0.9955</v>
      </c>
      <c r="F25" s="57">
        <v>0.1342</v>
      </c>
      <c r="G25" s="57">
        <v>0.2195</v>
      </c>
      <c r="H25" s="57">
        <v>0.123</v>
      </c>
      <c r="I25" s="57">
        <v>0.0938</v>
      </c>
      <c r="J25" s="57">
        <v>1.5755</v>
      </c>
      <c r="K25" s="57">
        <v>0.2956</v>
      </c>
      <c r="L25" s="57">
        <v>0.0082</v>
      </c>
      <c r="M25" s="58"/>
      <c r="N25" s="63"/>
      <c r="O25" s="57">
        <v>0.7311</v>
      </c>
      <c r="P25" s="60">
        <v>8345.42</v>
      </c>
      <c r="Q25" s="60">
        <v>11888.12</v>
      </c>
      <c r="R25" s="61">
        <v>34.94</v>
      </c>
      <c r="S25" s="61">
        <v>49.7732</v>
      </c>
      <c r="T25" s="61"/>
      <c r="U25" s="63"/>
      <c r="V25" s="63"/>
      <c r="X25" s="4">
        <f t="shared" si="0"/>
        <v>100.00000000000001</v>
      </c>
      <c r="Y25" s="31" t="str">
        <f t="shared" si="2"/>
        <v>ОК</v>
      </c>
      <c r="Z25"/>
    </row>
    <row r="26" spans="2:26" ht="12.75" customHeight="1">
      <c r="B26" s="62">
        <f t="shared" si="1"/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63"/>
      <c r="O26" s="57">
        <v>0.7313</v>
      </c>
      <c r="P26" s="60"/>
      <c r="Q26" s="60"/>
      <c r="R26" s="61"/>
      <c r="S26" s="61"/>
      <c r="T26" s="61"/>
      <c r="U26" s="63"/>
      <c r="V26" s="55"/>
      <c r="X26" s="4">
        <f t="shared" si="0"/>
        <v>0</v>
      </c>
      <c r="Y26" s="31" t="str">
        <f t="shared" si="2"/>
        <v> </v>
      </c>
      <c r="Z26"/>
    </row>
    <row r="27" spans="2:26" ht="12.75" customHeight="1">
      <c r="B27" s="64">
        <f t="shared" si="1"/>
        <v>14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>
        <v>0.7314</v>
      </c>
      <c r="P27" s="60"/>
      <c r="Q27" s="60"/>
      <c r="R27" s="61"/>
      <c r="S27" s="61"/>
      <c r="T27" s="61"/>
      <c r="U27" s="66"/>
      <c r="V27" s="66"/>
      <c r="X27" s="4">
        <f t="shared" si="0"/>
        <v>0</v>
      </c>
      <c r="Y27" s="31" t="str">
        <f t="shared" si="2"/>
        <v> </v>
      </c>
      <c r="Z27"/>
    </row>
    <row r="28" spans="2:26" ht="12.75" customHeight="1">
      <c r="B28" s="64">
        <f t="shared" si="1"/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8"/>
      <c r="O28" s="57">
        <v>0.7319</v>
      </c>
      <c r="P28" s="60"/>
      <c r="Q28" s="60"/>
      <c r="R28" s="61"/>
      <c r="S28" s="61"/>
      <c r="T28" s="61"/>
      <c r="U28" s="69"/>
      <c r="V28" s="70"/>
      <c r="X28" s="4">
        <f t="shared" si="0"/>
        <v>0</v>
      </c>
      <c r="Y28" s="31" t="str">
        <f t="shared" si="2"/>
        <v> </v>
      </c>
      <c r="Z28"/>
    </row>
    <row r="29" spans="2:26" ht="12.75" customHeight="1">
      <c r="B29" s="62">
        <f t="shared" si="1"/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68"/>
      <c r="O29" s="57">
        <v>0.7311</v>
      </c>
      <c r="P29" s="60"/>
      <c r="Q29" s="60"/>
      <c r="R29" s="61"/>
      <c r="S29" s="61"/>
      <c r="T29" s="61"/>
      <c r="U29" s="72"/>
      <c r="V29" s="66"/>
      <c r="X29" s="4">
        <f t="shared" si="0"/>
        <v>0</v>
      </c>
      <c r="Y29" s="31" t="str">
        <f t="shared" si="2"/>
        <v> </v>
      </c>
      <c r="Z29"/>
    </row>
    <row r="30" spans="2:26" ht="12.75" customHeight="1">
      <c r="B30" s="56">
        <f t="shared" si="1"/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68"/>
      <c r="O30" s="57">
        <v>0.7319</v>
      </c>
      <c r="P30" s="60"/>
      <c r="Q30" s="60"/>
      <c r="R30" s="61"/>
      <c r="S30" s="61"/>
      <c r="T30" s="80"/>
      <c r="U30" s="81"/>
      <c r="V30" s="82"/>
      <c r="X30" s="4">
        <f t="shared" si="0"/>
        <v>0</v>
      </c>
      <c r="Y30" s="31" t="str">
        <f t="shared" si="2"/>
        <v> </v>
      </c>
      <c r="Z30"/>
    </row>
    <row r="31" spans="2:26" ht="12.75" customHeight="1">
      <c r="B31" s="56">
        <f t="shared" si="1"/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8"/>
      <c r="O31" s="57">
        <v>0.7317</v>
      </c>
      <c r="P31" s="60"/>
      <c r="Q31" s="60"/>
      <c r="R31" s="61"/>
      <c r="S31" s="61"/>
      <c r="T31" s="61"/>
      <c r="U31" s="63"/>
      <c r="V31" s="55"/>
      <c r="X31" s="4">
        <f t="shared" si="0"/>
        <v>0</v>
      </c>
      <c r="Y31" s="31" t="str">
        <f t="shared" si="2"/>
        <v> </v>
      </c>
      <c r="Z31"/>
    </row>
    <row r="32" spans="2:26" ht="12.75" customHeight="1">
      <c r="B32" s="64">
        <f t="shared" si="1"/>
        <v>19</v>
      </c>
      <c r="C32" s="57">
        <v>92.4126</v>
      </c>
      <c r="D32" s="57">
        <v>4.1254</v>
      </c>
      <c r="E32" s="57">
        <v>0.9869</v>
      </c>
      <c r="F32" s="57">
        <v>0.1331</v>
      </c>
      <c r="G32" s="57">
        <v>0.2213</v>
      </c>
      <c r="H32" s="57">
        <v>0.1567</v>
      </c>
      <c r="I32" s="57">
        <v>0.1106</v>
      </c>
      <c r="J32" s="57">
        <v>1.5601</v>
      </c>
      <c r="K32" s="57">
        <v>0.2841</v>
      </c>
      <c r="L32" s="57">
        <v>0.0092</v>
      </c>
      <c r="M32" s="58"/>
      <c r="N32" s="68"/>
      <c r="O32" s="57">
        <v>0.7298</v>
      </c>
      <c r="P32" s="60">
        <v>8355.16</v>
      </c>
      <c r="Q32" s="60">
        <v>11897.27</v>
      </c>
      <c r="R32" s="61">
        <v>34.9814</v>
      </c>
      <c r="S32" s="61">
        <v>49.8115</v>
      </c>
      <c r="T32" s="61" t="s">
        <v>49</v>
      </c>
      <c r="U32" s="63">
        <v>0.006</v>
      </c>
      <c r="V32" s="63">
        <v>0.0001</v>
      </c>
      <c r="X32" s="4">
        <f t="shared" si="0"/>
        <v>100.00000000000001</v>
      </c>
      <c r="Y32" s="31" t="str">
        <f t="shared" si="2"/>
        <v>ОК</v>
      </c>
      <c r="Z32"/>
    </row>
    <row r="33" spans="2:26" ht="12.75" customHeight="1">
      <c r="B33" s="64">
        <f t="shared" si="1"/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68"/>
      <c r="O33" s="57">
        <v>0.7288</v>
      </c>
      <c r="P33" s="60"/>
      <c r="Q33" s="60"/>
      <c r="R33" s="61"/>
      <c r="S33" s="61"/>
      <c r="T33" s="61"/>
      <c r="U33" s="63"/>
      <c r="V33" s="63"/>
      <c r="X33" s="4">
        <f t="shared" si="0"/>
        <v>0</v>
      </c>
      <c r="Y33" s="31" t="str">
        <f t="shared" si="2"/>
        <v> </v>
      </c>
      <c r="Z33"/>
    </row>
    <row r="34" spans="2:26" ht="12.75" customHeight="1">
      <c r="B34" s="62">
        <f t="shared" si="1"/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68"/>
      <c r="O34" s="57">
        <v>0.7287</v>
      </c>
      <c r="P34" s="60"/>
      <c r="Q34" s="60"/>
      <c r="R34" s="61"/>
      <c r="S34" s="61"/>
      <c r="T34" s="69"/>
      <c r="U34" s="70"/>
      <c r="V34" s="71"/>
      <c r="X34" s="4">
        <f t="shared" si="0"/>
        <v>0</v>
      </c>
      <c r="Y34" s="31" t="str">
        <f t="shared" si="2"/>
        <v> </v>
      </c>
      <c r="Z34"/>
    </row>
    <row r="35" spans="2:26" ht="12.75" customHeight="1">
      <c r="B35" s="64">
        <f t="shared" si="1"/>
        <v>22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9"/>
      <c r="N35" s="59"/>
      <c r="O35" s="57">
        <v>0.7219</v>
      </c>
      <c r="P35" s="60"/>
      <c r="Q35" s="60"/>
      <c r="R35" s="61"/>
      <c r="S35" s="61"/>
      <c r="T35" s="61"/>
      <c r="U35" s="63"/>
      <c r="V35" s="63"/>
      <c r="X35" s="4">
        <f t="shared" si="0"/>
        <v>0</v>
      </c>
      <c r="Y35" s="31" t="str">
        <f t="shared" si="2"/>
        <v> </v>
      </c>
      <c r="Z35"/>
    </row>
    <row r="36" spans="2:26" ht="12.75" customHeight="1">
      <c r="B36" s="62">
        <f t="shared" si="1"/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8"/>
      <c r="O36" s="57">
        <v>0.7481</v>
      </c>
      <c r="P36" s="60"/>
      <c r="Q36" s="60"/>
      <c r="R36" s="61"/>
      <c r="S36" s="61"/>
      <c r="T36" s="61"/>
      <c r="U36" s="63"/>
      <c r="V36" s="55"/>
      <c r="X36" s="4">
        <f t="shared" si="0"/>
        <v>0</v>
      </c>
      <c r="Y36" s="31" t="str">
        <f t="shared" si="2"/>
        <v> </v>
      </c>
      <c r="Z36"/>
    </row>
    <row r="37" spans="2:26" ht="12.75" customHeight="1">
      <c r="B37" s="73">
        <f t="shared" si="1"/>
        <v>24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8"/>
      <c r="O37" s="57">
        <v>0.7356</v>
      </c>
      <c r="P37" s="60"/>
      <c r="Q37" s="60"/>
      <c r="R37" s="61"/>
      <c r="S37" s="61"/>
      <c r="T37" s="61"/>
      <c r="U37" s="63"/>
      <c r="V37" s="63"/>
      <c r="X37" s="4">
        <f t="shared" si="0"/>
        <v>0</v>
      </c>
      <c r="Y37" s="31" t="str">
        <f t="shared" si="2"/>
        <v> </v>
      </c>
      <c r="Z37"/>
    </row>
    <row r="38" spans="2:26" ht="12.75" customHeight="1">
      <c r="B38" s="56">
        <f t="shared" si="1"/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7">
        <v>0.732</v>
      </c>
      <c r="P38" s="60"/>
      <c r="Q38" s="60"/>
      <c r="R38" s="61"/>
      <c r="S38" s="61"/>
      <c r="T38" s="61"/>
      <c r="U38" s="63"/>
      <c r="V38" s="63"/>
      <c r="X38" s="4">
        <f t="shared" si="0"/>
        <v>0</v>
      </c>
      <c r="Y38" s="31" t="str">
        <f t="shared" si="2"/>
        <v> </v>
      </c>
      <c r="Z38"/>
    </row>
    <row r="39" spans="2:26" ht="12.75" customHeight="1">
      <c r="B39" s="64">
        <f t="shared" si="1"/>
        <v>26</v>
      </c>
      <c r="C39" s="57">
        <v>92.4022</v>
      </c>
      <c r="D39" s="57">
        <v>4.1528</v>
      </c>
      <c r="E39" s="57">
        <v>0.9723</v>
      </c>
      <c r="F39" s="57">
        <v>0.1287</v>
      </c>
      <c r="G39" s="57">
        <v>0.213</v>
      </c>
      <c r="H39" s="57">
        <v>0.1438</v>
      </c>
      <c r="I39" s="57">
        <v>0.0778</v>
      </c>
      <c r="J39" s="57">
        <v>1.5591</v>
      </c>
      <c r="K39" s="57">
        <v>0.3413</v>
      </c>
      <c r="L39" s="57">
        <v>0.009</v>
      </c>
      <c r="M39" s="59">
        <v>-7.5</v>
      </c>
      <c r="N39" s="59">
        <v>-6.2</v>
      </c>
      <c r="O39" s="57">
        <v>0.732</v>
      </c>
      <c r="P39" s="60">
        <v>8334.96</v>
      </c>
      <c r="Q39" s="60">
        <v>11876.06</v>
      </c>
      <c r="R39" s="61">
        <v>34.8968</v>
      </c>
      <c r="S39" s="61">
        <v>49.7227</v>
      </c>
      <c r="T39" s="83"/>
      <c r="U39" s="83"/>
      <c r="V39" s="63"/>
      <c r="X39" s="4">
        <f t="shared" si="0"/>
        <v>86.29999999999998</v>
      </c>
      <c r="Y39" s="31" t="str">
        <f t="shared" si="2"/>
        <v> </v>
      </c>
      <c r="Z39"/>
    </row>
    <row r="40" spans="2:26" ht="12.75" customHeight="1">
      <c r="B40" s="62">
        <f t="shared" si="1"/>
        <v>27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8"/>
      <c r="O40" s="57">
        <v>0.7323</v>
      </c>
      <c r="P40" s="60"/>
      <c r="Q40" s="60"/>
      <c r="R40" s="61"/>
      <c r="S40" s="61"/>
      <c r="T40" s="61"/>
      <c r="U40" s="72"/>
      <c r="V40" s="72"/>
      <c r="X40" s="4">
        <f t="shared" si="0"/>
        <v>0</v>
      </c>
      <c r="Y40" s="31" t="str">
        <f t="shared" si="2"/>
        <v> </v>
      </c>
      <c r="Z40"/>
    </row>
    <row r="41" spans="2:26" ht="12.75" customHeight="1">
      <c r="B41" s="56">
        <f t="shared" si="1"/>
        <v>28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7">
        <v>0.732</v>
      </c>
      <c r="P41" s="60"/>
      <c r="Q41" s="60"/>
      <c r="R41" s="61"/>
      <c r="S41" s="61"/>
      <c r="T41" s="61"/>
      <c r="U41" s="74"/>
      <c r="V41" s="74"/>
      <c r="X41" s="4">
        <f t="shared" si="0"/>
        <v>0</v>
      </c>
      <c r="Y41" s="31" t="str">
        <f t="shared" si="2"/>
        <v> </v>
      </c>
      <c r="Z41"/>
    </row>
    <row r="42" spans="2:26" ht="12.75" customHeight="1">
      <c r="B42" s="75">
        <v>29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7">
        <v>0.7315</v>
      </c>
      <c r="P42" s="60"/>
      <c r="Q42" s="60"/>
      <c r="R42" s="61"/>
      <c r="S42" s="61"/>
      <c r="T42" s="61"/>
      <c r="U42" s="63"/>
      <c r="V42" s="63"/>
      <c r="X42" s="4">
        <f t="shared" si="0"/>
        <v>0</v>
      </c>
      <c r="Y42" s="31" t="str">
        <f t="shared" si="2"/>
        <v> </v>
      </c>
      <c r="Z42"/>
    </row>
    <row r="43" spans="2:26" ht="12.75" customHeight="1">
      <c r="B43" s="56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  <c r="N43" s="58"/>
      <c r="O43" s="57">
        <v>0.7313</v>
      </c>
      <c r="P43" s="60"/>
      <c r="Q43" s="60"/>
      <c r="R43" s="61"/>
      <c r="S43" s="61"/>
      <c r="T43" s="61"/>
      <c r="U43" s="61"/>
      <c r="V43" s="63"/>
      <c r="X43" s="4">
        <f t="shared" si="0"/>
        <v>0</v>
      </c>
      <c r="Y43" s="31" t="str">
        <f t="shared" si="2"/>
        <v> </v>
      </c>
      <c r="Z43"/>
    </row>
    <row r="44" spans="2:26" ht="12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7">
        <v>0.7314</v>
      </c>
      <c r="P44" s="8"/>
      <c r="Q44" s="8"/>
      <c r="R44" s="61"/>
      <c r="S44" s="61"/>
      <c r="T44" s="9"/>
      <c r="U44" s="10"/>
      <c r="V44" s="10"/>
      <c r="X44" s="4">
        <f>SUM(D44:N44,P44)</f>
        <v>0</v>
      </c>
      <c r="Y44" s="5"/>
      <c r="Z44"/>
    </row>
    <row r="45" spans="3:26" ht="12.7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X45" s="4"/>
      <c r="Y45" s="5"/>
      <c r="Z45"/>
    </row>
    <row r="46" spans="3:4" ht="12.75">
      <c r="C46" s="1"/>
      <c r="D46" s="1"/>
    </row>
    <row r="47" spans="3:22" ht="15">
      <c r="C47" s="12" t="s">
        <v>25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39"/>
      <c r="U47" s="40"/>
      <c r="V47" s="40"/>
    </row>
    <row r="48" spans="3:20" ht="12.75">
      <c r="C48" s="1"/>
      <c r="D48" s="1" t="s">
        <v>6</v>
      </c>
      <c r="E48" s="78"/>
      <c r="F48" s="78"/>
      <c r="G48" s="78"/>
      <c r="H48" s="78"/>
      <c r="I48" s="78"/>
      <c r="J48" s="78"/>
      <c r="K48" s="78"/>
      <c r="L48" s="14" t="s">
        <v>0</v>
      </c>
      <c r="M48" s="78"/>
      <c r="N48" s="78"/>
      <c r="O48" s="2"/>
      <c r="P48" s="15" t="s">
        <v>8</v>
      </c>
      <c r="Q48" s="15"/>
      <c r="R48" s="78"/>
      <c r="S48" s="78"/>
      <c r="T48" s="2"/>
    </row>
    <row r="49" spans="3:22" ht="18" customHeight="1">
      <c r="C49" s="12" t="s">
        <v>26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38"/>
      <c r="U49" s="40"/>
      <c r="V49" s="40"/>
    </row>
    <row r="50" spans="3:20" ht="12.75">
      <c r="C50" s="1"/>
      <c r="D50" s="1" t="s">
        <v>7</v>
      </c>
      <c r="E50" s="78"/>
      <c r="F50" s="78"/>
      <c r="G50" s="78"/>
      <c r="H50" s="78"/>
      <c r="I50" s="78"/>
      <c r="J50" s="78"/>
      <c r="K50" s="78"/>
      <c r="L50" s="14" t="s">
        <v>0</v>
      </c>
      <c r="M50" s="78"/>
      <c r="N50" s="78"/>
      <c r="O50" s="2"/>
      <c r="P50" s="14" t="s">
        <v>8</v>
      </c>
      <c r="Q50" s="14"/>
      <c r="R50" s="78"/>
      <c r="S50" s="78"/>
      <c r="T50" s="2"/>
    </row>
    <row r="54" spans="3:10" ht="12.75">
      <c r="C54" s="44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0" zoomScaleSheetLayoutView="80" workbookViewId="0" topLeftCell="A25">
      <selection activeCell="W43" sqref="W43:W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9</v>
      </c>
      <c r="C1" s="76"/>
      <c r="D1" s="76"/>
      <c r="E1" s="76"/>
      <c r="F1" s="41"/>
      <c r="G1" s="41"/>
      <c r="H1" s="4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6" t="s">
        <v>10</v>
      </c>
      <c r="C2" s="76"/>
      <c r="D2" s="76"/>
      <c r="E2" s="76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7" t="s">
        <v>50</v>
      </c>
      <c r="C3" s="77"/>
      <c r="D3" s="77"/>
      <c r="E3" s="76"/>
      <c r="F3" s="41"/>
      <c r="G3" s="41"/>
      <c r="H3" s="41"/>
      <c r="I3" s="36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6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78"/>
      <c r="C5" s="103" t="s">
        <v>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20"/>
    </row>
    <row r="6" spans="2:25" ht="18" customHeight="1">
      <c r="B6" s="104" t="s">
        <v>66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21"/>
    </row>
    <row r="7" spans="1:26" s="52" customFormat="1" ht="19.5" customHeight="1">
      <c r="A7" s="88" t="s">
        <v>73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54"/>
      <c r="W7" s="50"/>
      <c r="X7" s="50"/>
      <c r="Z7" s="53"/>
    </row>
    <row r="8" spans="1:26" s="52" customFormat="1" ht="19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54"/>
      <c r="W8" s="50"/>
      <c r="X8" s="50"/>
      <c r="Z8" s="53"/>
    </row>
    <row r="9" spans="2:25" ht="2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2"/>
    </row>
    <row r="10" spans="2:26" ht="30" customHeight="1">
      <c r="B10" s="106" t="s">
        <v>5</v>
      </c>
      <c r="C10" s="113" t="s">
        <v>17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6" t="s">
        <v>18</v>
      </c>
      <c r="X10" s="117" t="s">
        <v>21</v>
      </c>
      <c r="Y10" s="23"/>
      <c r="Z10"/>
    </row>
    <row r="11" spans="2:26" ht="48.75" customHeight="1">
      <c r="B11" s="107"/>
      <c r="C11" s="115" t="s">
        <v>55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06"/>
      <c r="N11" s="106"/>
      <c r="O11" s="106"/>
      <c r="P11" s="106"/>
      <c r="Q11" s="106"/>
      <c r="R11" s="106"/>
      <c r="S11" s="106"/>
      <c r="T11" s="106"/>
      <c r="U11" s="106"/>
      <c r="V11" s="120"/>
      <c r="W11" s="116"/>
      <c r="X11" s="118"/>
      <c r="Y11" s="23"/>
      <c r="Z11"/>
    </row>
    <row r="12" spans="2:26" ht="15.75" customHeight="1">
      <c r="B12" s="107"/>
      <c r="C12" s="115"/>
      <c r="D12" s="110"/>
      <c r="E12" s="110"/>
      <c r="F12" s="110"/>
      <c r="G12" s="110"/>
      <c r="H12" s="110"/>
      <c r="I12" s="110"/>
      <c r="J12" s="110"/>
      <c r="K12" s="110"/>
      <c r="L12" s="110"/>
      <c r="M12" s="107"/>
      <c r="N12" s="107"/>
      <c r="O12" s="107"/>
      <c r="P12" s="107"/>
      <c r="Q12" s="107"/>
      <c r="R12" s="107"/>
      <c r="S12" s="107"/>
      <c r="T12" s="107"/>
      <c r="U12" s="107"/>
      <c r="V12" s="121"/>
      <c r="W12" s="116"/>
      <c r="X12" s="118"/>
      <c r="Y12" s="23"/>
      <c r="Z12"/>
    </row>
    <row r="13" spans="2:26" ht="30" customHeight="1">
      <c r="B13" s="108"/>
      <c r="C13" s="115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1"/>
      <c r="O13" s="111"/>
      <c r="P13" s="111"/>
      <c r="Q13" s="111"/>
      <c r="R13" s="111"/>
      <c r="S13" s="111"/>
      <c r="T13" s="111"/>
      <c r="U13" s="111"/>
      <c r="V13" s="122"/>
      <c r="W13" s="116"/>
      <c r="X13" s="119"/>
      <c r="Y13" s="23"/>
      <c r="Z13"/>
    </row>
    <row r="14" spans="2:27" ht="15.75" customHeight="1">
      <c r="B14" s="16">
        <v>1</v>
      </c>
      <c r="C14" s="83">
        <v>3791.89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2">
        <f>SUM(C14:V14)</f>
        <v>3791.89</v>
      </c>
      <c r="X14" s="46">
        <v>34.91</v>
      </c>
      <c r="Y14" s="24"/>
      <c r="Z14" s="112" t="s">
        <v>22</v>
      </c>
      <c r="AA14" s="112"/>
    </row>
    <row r="15" spans="2:27" ht="15.75">
      <c r="B15" s="16">
        <v>2</v>
      </c>
      <c r="C15" s="83">
        <v>3767.32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2">
        <f aca="true" t="shared" si="0" ref="W15:W44">SUM(C15:V15)</f>
        <v>3767.32</v>
      </c>
      <c r="X15" s="46">
        <f>IF(Паспорт!R16&gt;0,Паспорт!R16,X14)</f>
        <v>34.91</v>
      </c>
      <c r="Y15" s="24"/>
      <c r="Z15" s="112"/>
      <c r="AA15" s="112"/>
    </row>
    <row r="16" spans="2:27" ht="15.75">
      <c r="B16" s="16">
        <v>3</v>
      </c>
      <c r="C16" s="83">
        <v>3844.12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2">
        <f t="shared" si="0"/>
        <v>3844.12</v>
      </c>
      <c r="X16" s="46">
        <f>X15</f>
        <v>34.91</v>
      </c>
      <c r="Y16" s="24"/>
      <c r="Z16" s="112"/>
      <c r="AA16" s="112"/>
    </row>
    <row r="17" spans="2:27" ht="15.75">
      <c r="B17" s="16">
        <v>4</v>
      </c>
      <c r="C17" s="83">
        <v>3633.2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2">
        <f t="shared" si="0"/>
        <v>3633.2</v>
      </c>
      <c r="X17" s="46">
        <f>IF(Паспорт!R17&gt;0,Паспорт!R17,X17)</f>
        <v>34.873</v>
      </c>
      <c r="Y17" s="24"/>
      <c r="Z17" s="112"/>
      <c r="AA17" s="112"/>
    </row>
    <row r="18" spans="2:27" ht="15.75">
      <c r="B18" s="16">
        <v>5</v>
      </c>
      <c r="C18" s="83">
        <v>3883.22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2">
        <f t="shared" si="0"/>
        <v>3883.22</v>
      </c>
      <c r="X18" s="46">
        <f>IF(Паспорт!R17&gt;0,Паспорт!R17,X18)</f>
        <v>34.873</v>
      </c>
      <c r="Y18" s="24"/>
      <c r="Z18" s="112"/>
      <c r="AA18" s="112"/>
    </row>
    <row r="19" spans="2:27" ht="15.75" customHeight="1">
      <c r="B19" s="16">
        <v>6</v>
      </c>
      <c r="C19" s="83">
        <v>3887.98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2">
        <f t="shared" si="0"/>
        <v>3887.98</v>
      </c>
      <c r="X19" s="46">
        <f>IF(Паспорт!R17&gt;0,Паспорт!R17,X19)</f>
        <v>34.873</v>
      </c>
      <c r="Y19" s="24"/>
      <c r="Z19" s="112"/>
      <c r="AA19" s="112"/>
    </row>
    <row r="20" spans="2:27" ht="15.75">
      <c r="B20" s="16">
        <v>7</v>
      </c>
      <c r="C20" s="83">
        <v>3732.62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2">
        <f t="shared" si="0"/>
        <v>3732.62</v>
      </c>
      <c r="X20" s="46">
        <f>IF(Паспорт!R17&gt;0,Паспорт!R17,X20)</f>
        <v>34.873</v>
      </c>
      <c r="Y20" s="24"/>
      <c r="Z20" s="112"/>
      <c r="AA20" s="112"/>
    </row>
    <row r="21" spans="2:27" ht="15.75">
      <c r="B21" s="16">
        <v>8</v>
      </c>
      <c r="C21" s="83">
        <v>3944.53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2">
        <f t="shared" si="0"/>
        <v>3944.53</v>
      </c>
      <c r="X21" s="46">
        <f>IF(Паспорт!R17&gt;0,Паспорт!R17,X21)</f>
        <v>34.873</v>
      </c>
      <c r="Y21" s="24"/>
      <c r="Z21" s="112"/>
      <c r="AA21" s="112"/>
    </row>
    <row r="22" spans="2:26" ht="15" customHeight="1">
      <c r="B22" s="16">
        <v>9</v>
      </c>
      <c r="C22" s="83">
        <v>4034.64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2">
        <f t="shared" si="0"/>
        <v>4034.64</v>
      </c>
      <c r="X22" s="46">
        <f>IF(Паспорт!R17&gt;0,Паспорт!R17,X22)</f>
        <v>34.873</v>
      </c>
      <c r="Y22" s="24"/>
      <c r="Z22" s="30"/>
    </row>
    <row r="23" spans="2:26" ht="15.75">
      <c r="B23" s="16">
        <v>10</v>
      </c>
      <c r="C23" s="83">
        <v>4132.51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2">
        <f t="shared" si="0"/>
        <v>4132.51</v>
      </c>
      <c r="X23" s="46">
        <f>IF(Паспорт!R17&gt;0,Паспорт!R17,X23)</f>
        <v>34.873</v>
      </c>
      <c r="Y23" s="24"/>
      <c r="Z23" s="30"/>
    </row>
    <row r="24" spans="2:26" ht="15.75">
      <c r="B24" s="16">
        <v>11</v>
      </c>
      <c r="C24" s="83">
        <v>3929.32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2">
        <f t="shared" si="0"/>
        <v>3929.32</v>
      </c>
      <c r="X24" s="46">
        <f>IF(Паспорт!R17&gt;0,Паспорт!R17,X24)</f>
        <v>34.873</v>
      </c>
      <c r="Y24" s="24"/>
      <c r="Z24" s="30"/>
    </row>
    <row r="25" spans="2:26" ht="15.75">
      <c r="B25" s="16">
        <v>12</v>
      </c>
      <c r="C25" s="83">
        <v>3797.02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2">
        <f t="shared" si="0"/>
        <v>3797.02</v>
      </c>
      <c r="X25" s="46">
        <f>IF(Паспорт!R25&gt;0,Паспорт!R25,X25)</f>
        <v>34.94</v>
      </c>
      <c r="Y25" s="24"/>
      <c r="Z25" s="30"/>
    </row>
    <row r="26" spans="2:26" ht="15.75">
      <c r="B26" s="16">
        <v>13</v>
      </c>
      <c r="C26" s="83">
        <v>3687.43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2">
        <f t="shared" si="0"/>
        <v>3687.43</v>
      </c>
      <c r="X26" s="46">
        <f>IF(Паспорт!R25&gt;0,Паспорт!R25,X26)</f>
        <v>34.94</v>
      </c>
      <c r="Y26" s="24"/>
      <c r="Z26" s="30"/>
    </row>
    <row r="27" spans="2:26" ht="15.75">
      <c r="B27" s="16">
        <v>14</v>
      </c>
      <c r="C27" s="83">
        <v>3612.48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2">
        <f t="shared" si="0"/>
        <v>3612.48</v>
      </c>
      <c r="X27" s="46">
        <f>IF(Паспорт!R25&gt;0,Паспорт!R25,X27)</f>
        <v>34.94</v>
      </c>
      <c r="Y27" s="24"/>
      <c r="Z27" s="30"/>
    </row>
    <row r="28" spans="2:26" ht="15.75">
      <c r="B28" s="16">
        <v>15</v>
      </c>
      <c r="C28" s="83">
        <v>3624.4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2">
        <f t="shared" si="0"/>
        <v>3624.4</v>
      </c>
      <c r="X28" s="46">
        <f>IF(Паспорт!R25&gt;0,Паспорт!R25,X28)</f>
        <v>34.94</v>
      </c>
      <c r="Y28" s="24"/>
      <c r="Z28" s="30"/>
    </row>
    <row r="29" spans="2:26" ht="15.75">
      <c r="B29" s="17">
        <v>16</v>
      </c>
      <c r="C29" s="83">
        <v>3569.21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2">
        <f t="shared" si="0"/>
        <v>3569.21</v>
      </c>
      <c r="X29" s="46">
        <f>IF(Паспорт!R25&gt;0,Паспорт!R25,X29)</f>
        <v>34.94</v>
      </c>
      <c r="Y29" s="24"/>
      <c r="Z29" s="30"/>
    </row>
    <row r="30" spans="2:26" ht="15.75">
      <c r="B30" s="17">
        <v>17</v>
      </c>
      <c r="C30" s="83">
        <v>3482.72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2">
        <f t="shared" si="0"/>
        <v>3482.72</v>
      </c>
      <c r="X30" s="46">
        <f>IF(Паспорт!R25&gt;0,Паспорт!R25,X30)</f>
        <v>34.94</v>
      </c>
      <c r="Y30" s="24"/>
      <c r="Z30" s="30"/>
    </row>
    <row r="31" spans="2:26" ht="15.75">
      <c r="B31" s="17">
        <v>18</v>
      </c>
      <c r="C31" s="83">
        <v>3418.52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2">
        <f t="shared" si="0"/>
        <v>3418.52</v>
      </c>
      <c r="X31" s="46">
        <f>IF(Паспорт!R25&gt;0,Паспорт!R25,X31)</f>
        <v>34.94</v>
      </c>
      <c r="Y31" s="24"/>
      <c r="Z31" s="30"/>
    </row>
    <row r="32" spans="2:26" ht="15.75">
      <c r="B32" s="17">
        <v>19</v>
      </c>
      <c r="C32" s="83">
        <v>3685.47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2">
        <f t="shared" si="0"/>
        <v>3685.47</v>
      </c>
      <c r="X32" s="46">
        <f>IF(Паспорт!R32&gt;0,Паспорт!R32,X32)</f>
        <v>34.9814</v>
      </c>
      <c r="Y32" s="24"/>
      <c r="Z32" s="30"/>
    </row>
    <row r="33" spans="2:26" ht="15.75">
      <c r="B33" s="17">
        <v>20</v>
      </c>
      <c r="C33" s="83">
        <v>3907.25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2">
        <f t="shared" si="0"/>
        <v>3907.25</v>
      </c>
      <c r="X33" s="46">
        <f>IF(Паспорт!R32&gt;0,Паспорт!R32,X33)</f>
        <v>34.9814</v>
      </c>
      <c r="Y33" s="24"/>
      <c r="Z33" s="30"/>
    </row>
    <row r="34" spans="2:26" ht="15.75">
      <c r="B34" s="17">
        <v>21</v>
      </c>
      <c r="C34" s="83">
        <v>3816.65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2">
        <f t="shared" si="0"/>
        <v>3816.65</v>
      </c>
      <c r="X34" s="46">
        <f>IF(Паспорт!R32&gt;0,Паспорт!R32,X34)</f>
        <v>34.9814</v>
      </c>
      <c r="Y34" s="24"/>
      <c r="Z34" s="30"/>
    </row>
    <row r="35" spans="2:26" ht="15.75">
      <c r="B35" s="17">
        <v>22</v>
      </c>
      <c r="C35" s="83">
        <v>3854.74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2">
        <f t="shared" si="0"/>
        <v>3854.74</v>
      </c>
      <c r="X35" s="46">
        <f>IF(Паспорт!R32&gt;0,Паспорт!R32,X35)</f>
        <v>34.9814</v>
      </c>
      <c r="Y35" s="24"/>
      <c r="Z35" s="30"/>
    </row>
    <row r="36" spans="2:26" ht="15.75">
      <c r="B36" s="17">
        <v>23</v>
      </c>
      <c r="C36" s="83">
        <v>4032.6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2">
        <f t="shared" si="0"/>
        <v>4032.6</v>
      </c>
      <c r="X36" s="46">
        <f>IF(Паспорт!R32&gt;0,Паспорт!R32,X36)</f>
        <v>34.9814</v>
      </c>
      <c r="Y36" s="24"/>
      <c r="Z36" s="30"/>
    </row>
    <row r="37" spans="2:26" ht="15.75">
      <c r="B37" s="17">
        <v>24</v>
      </c>
      <c r="C37" s="83">
        <v>4252.2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2">
        <f t="shared" si="0"/>
        <v>4252.2</v>
      </c>
      <c r="X37" s="46">
        <f>IF(Паспорт!R32&gt;0,Паспорт!R32,X37)</f>
        <v>34.9814</v>
      </c>
      <c r="Y37" s="24"/>
      <c r="Z37" s="30"/>
    </row>
    <row r="38" spans="2:26" ht="15.75">
      <c r="B38" s="17">
        <v>25</v>
      </c>
      <c r="C38" s="83">
        <v>3840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2">
        <f t="shared" si="0"/>
        <v>3840</v>
      </c>
      <c r="X38" s="46">
        <f>IF(Паспорт!R32&gt;0,Паспорт!R32,X38)</f>
        <v>34.9814</v>
      </c>
      <c r="Y38" s="24"/>
      <c r="Z38" s="30"/>
    </row>
    <row r="39" spans="2:26" ht="15.75">
      <c r="B39" s="17">
        <v>26</v>
      </c>
      <c r="C39" s="83">
        <v>3838.66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2">
        <f t="shared" si="0"/>
        <v>3838.66</v>
      </c>
      <c r="X39" s="46">
        <f>IF(Паспорт!R39&gt;0,Паспорт!R39,X39)</f>
        <v>34.8968</v>
      </c>
      <c r="Y39" s="24"/>
      <c r="Z39" s="30"/>
    </row>
    <row r="40" spans="2:26" ht="15.75">
      <c r="B40" s="17">
        <v>27</v>
      </c>
      <c r="C40" s="83">
        <v>3771.08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2">
        <f t="shared" si="0"/>
        <v>3771.08</v>
      </c>
      <c r="X40" s="46">
        <f>IF(Паспорт!R39&gt;0,Паспорт!R39,X40)</f>
        <v>34.8968</v>
      </c>
      <c r="Y40" s="24"/>
      <c r="Z40" s="30"/>
    </row>
    <row r="41" spans="2:26" ht="15.75">
      <c r="B41" s="17">
        <v>28</v>
      </c>
      <c r="C41" s="83">
        <v>3703.1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2">
        <f t="shared" si="0"/>
        <v>3703.1</v>
      </c>
      <c r="X41" s="46">
        <f>IF(Паспорт!R39&gt;0,Паспорт!R39,X41)</f>
        <v>34.8968</v>
      </c>
      <c r="Y41" s="24"/>
      <c r="Z41" s="30"/>
    </row>
    <row r="42" spans="2:26" ht="12.75" customHeight="1">
      <c r="B42" s="17">
        <v>29</v>
      </c>
      <c r="C42" s="83">
        <v>3610.75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2">
        <f t="shared" si="0"/>
        <v>3610.75</v>
      </c>
      <c r="X42" s="46">
        <f>IF(Паспорт!R39&gt;0,Паспорт!R39,X42)</f>
        <v>34.8968</v>
      </c>
      <c r="Y42" s="24"/>
      <c r="Z42" s="30"/>
    </row>
    <row r="43" spans="2:26" ht="12.75" customHeight="1">
      <c r="B43" s="17">
        <v>30</v>
      </c>
      <c r="C43" s="83">
        <v>3797.27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2">
        <f t="shared" si="0"/>
        <v>3797.27</v>
      </c>
      <c r="X43" s="46">
        <f>IF(Паспорт!R39&gt;0,Паспорт!R39,X43)</f>
        <v>34.8968</v>
      </c>
      <c r="Y43" s="24"/>
      <c r="Z43" s="30"/>
    </row>
    <row r="44" spans="2:26" ht="12.75" customHeight="1">
      <c r="B44" s="7">
        <v>31</v>
      </c>
      <c r="C44" s="83">
        <v>3795.39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2">
        <f t="shared" si="0"/>
        <v>3795.39</v>
      </c>
      <c r="X44" s="46">
        <f>IF(Паспорт!R39&gt;0,Паспорт!R39,X44)</f>
        <v>34.8968</v>
      </c>
      <c r="Y44" s="25"/>
      <c r="Z44"/>
    </row>
    <row r="45" spans="2:27" ht="66" customHeight="1">
      <c r="B45" s="17" t="s">
        <v>18</v>
      </c>
      <c r="C45" s="34">
        <f>SUM(C14:C44)</f>
        <v>117678.29000000002</v>
      </c>
      <c r="D45" s="34">
        <f aca="true" t="shared" si="1" ref="D45:V45">SUM(D14:D43)</f>
        <v>0</v>
      </c>
      <c r="E45" s="34">
        <f t="shared" si="1"/>
        <v>0</v>
      </c>
      <c r="F45" s="34">
        <f t="shared" si="1"/>
        <v>0</v>
      </c>
      <c r="G45" s="34">
        <f t="shared" si="1"/>
        <v>0</v>
      </c>
      <c r="H45" s="34">
        <f t="shared" si="1"/>
        <v>0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34">
        <f t="shared" si="1"/>
        <v>0</v>
      </c>
      <c r="P45" s="34">
        <f t="shared" si="1"/>
        <v>0</v>
      </c>
      <c r="Q45" s="34">
        <f t="shared" si="1"/>
        <v>0</v>
      </c>
      <c r="R45" s="34">
        <f t="shared" si="1"/>
        <v>0</v>
      </c>
      <c r="S45" s="34">
        <f t="shared" si="1"/>
        <v>0</v>
      </c>
      <c r="T45" s="34">
        <f t="shared" si="1"/>
        <v>0</v>
      </c>
      <c r="U45" s="34">
        <f t="shared" si="1"/>
        <v>0</v>
      </c>
      <c r="V45" s="34">
        <f t="shared" si="1"/>
        <v>0</v>
      </c>
      <c r="W45" s="33">
        <f>SUM(W14:W44)</f>
        <v>117678.29000000002</v>
      </c>
      <c r="X45" s="46">
        <f>SUMPRODUCT(X13:X44,W13:W44)/SUM(W13:W43)</f>
        <v>36.08451860844779</v>
      </c>
      <c r="Y45" s="29"/>
      <c r="Z45" s="109" t="s">
        <v>19</v>
      </c>
      <c r="AA45" s="109"/>
    </row>
    <row r="46" spans="3:26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26"/>
      <c r="Z46"/>
    </row>
    <row r="47" spans="3:4" ht="12.75">
      <c r="C47" s="1"/>
      <c r="D47" s="1"/>
    </row>
    <row r="48" spans="2:25" ht="15">
      <c r="B48" s="35"/>
      <c r="C48" s="12" t="s">
        <v>71</v>
      </c>
      <c r="D48" s="37"/>
      <c r="E48" s="38"/>
      <c r="F48" s="3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72</v>
      </c>
      <c r="X48" s="13"/>
      <c r="Y48" s="27"/>
    </row>
    <row r="49" spans="3:25" ht="12.75">
      <c r="C49" s="1"/>
      <c r="D49" s="1" t="s">
        <v>15</v>
      </c>
      <c r="O49" s="2"/>
      <c r="P49" s="15" t="s">
        <v>51</v>
      </c>
      <c r="Q49" s="15"/>
      <c r="W49" s="14" t="s">
        <v>52</v>
      </c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3"/>
      <c r="W50" s="13" t="s">
        <v>53</v>
      </c>
      <c r="X50" s="13"/>
      <c r="Y50" s="28"/>
    </row>
    <row r="51" spans="3:25" ht="12.75">
      <c r="C51" s="1"/>
      <c r="D51" s="1" t="s">
        <v>16</v>
      </c>
      <c r="O51" s="2"/>
      <c r="P51" s="14" t="s">
        <v>54</v>
      </c>
      <c r="Q51" s="14"/>
      <c r="W51" s="14" t="s">
        <v>52</v>
      </c>
      <c r="Y51" s="2"/>
    </row>
  </sheetData>
  <sheetProtection/>
  <mergeCells count="30">
    <mergeCell ref="Z14:AA21"/>
    <mergeCell ref="D11:D13"/>
    <mergeCell ref="C10:V10"/>
    <mergeCell ref="C11:C13"/>
    <mergeCell ref="W10:W13"/>
    <mergeCell ref="X10:X13"/>
    <mergeCell ref="N11:N13"/>
    <mergeCell ref="O11:O13"/>
    <mergeCell ref="V11:V13"/>
    <mergeCell ref="I11:I13"/>
    <mergeCell ref="A7:U7"/>
    <mergeCell ref="S11:S13"/>
    <mergeCell ref="U11:U13"/>
    <mergeCell ref="P11:P13"/>
    <mergeCell ref="Q11:Q13"/>
    <mergeCell ref="C46:X46"/>
    <mergeCell ref="J11:J13"/>
    <mergeCell ref="K11:K13"/>
    <mergeCell ref="L11:L13"/>
    <mergeCell ref="M11:M13"/>
    <mergeCell ref="C5:X5"/>
    <mergeCell ref="B6:X6"/>
    <mergeCell ref="B10:B13"/>
    <mergeCell ref="Z45:AA45"/>
    <mergeCell ref="E11:E13"/>
    <mergeCell ref="F11:F13"/>
    <mergeCell ref="G11:G13"/>
    <mergeCell ref="H11:H13"/>
    <mergeCell ref="R11:R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6" ht="12.75">
      <c r="A3">
        <v>1</v>
      </c>
      <c r="B3">
        <v>3791.89</v>
      </c>
      <c r="C3">
        <v>74.005</v>
      </c>
      <c r="D3">
        <v>2.59</v>
      </c>
      <c r="E3">
        <v>23.47</v>
      </c>
      <c r="F3">
        <v>0.7307</v>
      </c>
    </row>
    <row r="4" spans="1:6" ht="12.75">
      <c r="A4">
        <v>2</v>
      </c>
      <c r="B4">
        <v>3767.32</v>
      </c>
      <c r="C4">
        <v>73.336</v>
      </c>
      <c r="D4">
        <v>2.58</v>
      </c>
      <c r="E4">
        <v>25.84</v>
      </c>
      <c r="F4">
        <v>0.7311</v>
      </c>
    </row>
    <row r="5" spans="1:6" ht="12.75">
      <c r="A5">
        <v>3</v>
      </c>
      <c r="B5">
        <v>3844.12</v>
      </c>
      <c r="C5">
        <v>76.768</v>
      </c>
      <c r="D5">
        <v>2.58</v>
      </c>
      <c r="E5">
        <v>25.32</v>
      </c>
      <c r="F5">
        <v>0.7315</v>
      </c>
    </row>
    <row r="6" spans="1:6" ht="12.75">
      <c r="A6">
        <v>4</v>
      </c>
      <c r="B6">
        <v>3633.2</v>
      </c>
      <c r="C6">
        <v>67.829</v>
      </c>
      <c r="D6">
        <v>2.57</v>
      </c>
      <c r="E6">
        <v>27.64</v>
      </c>
      <c r="F6">
        <v>0.7313</v>
      </c>
    </row>
    <row r="7" spans="1:6" ht="12.75">
      <c r="A7">
        <v>5</v>
      </c>
      <c r="B7">
        <v>3883.22</v>
      </c>
      <c r="C7">
        <v>77.413</v>
      </c>
      <c r="D7">
        <v>2.59</v>
      </c>
      <c r="E7">
        <v>22.3</v>
      </c>
      <c r="F7">
        <v>0.7315</v>
      </c>
    </row>
    <row r="8" spans="1:7" ht="12.75">
      <c r="A8">
        <v>6</v>
      </c>
      <c r="B8">
        <v>3887.98</v>
      </c>
      <c r="C8">
        <v>78.022</v>
      </c>
      <c r="D8">
        <v>2.58</v>
      </c>
      <c r="E8">
        <v>23.63</v>
      </c>
      <c r="F8">
        <v>0.7315</v>
      </c>
      <c r="G8" t="s">
        <v>63</v>
      </c>
    </row>
    <row r="9" spans="1:6" ht="12.75">
      <c r="A9">
        <v>7</v>
      </c>
      <c r="B9">
        <v>3732.62</v>
      </c>
      <c r="C9">
        <v>72.814</v>
      </c>
      <c r="D9">
        <v>2.58</v>
      </c>
      <c r="E9">
        <v>24.89</v>
      </c>
      <c r="F9">
        <v>0.7313</v>
      </c>
    </row>
    <row r="10" spans="1:6" ht="12.75">
      <c r="A10">
        <v>8</v>
      </c>
      <c r="B10">
        <v>3944.53</v>
      </c>
      <c r="C10">
        <v>80.394</v>
      </c>
      <c r="D10">
        <v>2.59</v>
      </c>
      <c r="E10">
        <v>22.18</v>
      </c>
      <c r="F10">
        <v>0.7312</v>
      </c>
    </row>
    <row r="11" spans="1:6" ht="12.75">
      <c r="A11">
        <v>9</v>
      </c>
      <c r="B11">
        <v>4034.64</v>
      </c>
      <c r="C11">
        <v>84.265</v>
      </c>
      <c r="D11">
        <v>2.59</v>
      </c>
      <c r="E11">
        <v>22.4</v>
      </c>
      <c r="F11">
        <v>0.7316</v>
      </c>
    </row>
    <row r="12" spans="1:6" ht="12.75">
      <c r="A12">
        <v>10</v>
      </c>
      <c r="B12">
        <v>4132.51</v>
      </c>
      <c r="C12">
        <v>89.832</v>
      </c>
      <c r="D12">
        <v>2.58</v>
      </c>
      <c r="E12">
        <v>21.91</v>
      </c>
      <c r="F12">
        <v>0.7315</v>
      </c>
    </row>
    <row r="13" spans="1:6" ht="12.75">
      <c r="A13">
        <v>11</v>
      </c>
      <c r="B13">
        <v>3929.32</v>
      </c>
      <c r="C13">
        <v>79.997</v>
      </c>
      <c r="D13">
        <v>2.58</v>
      </c>
      <c r="E13">
        <v>23.64</v>
      </c>
      <c r="F13">
        <v>0.7312</v>
      </c>
    </row>
    <row r="14" spans="1:6" ht="12.75">
      <c r="A14">
        <v>12</v>
      </c>
      <c r="B14">
        <v>3797.02</v>
      </c>
      <c r="C14">
        <v>74.574</v>
      </c>
      <c r="D14">
        <v>2.58</v>
      </c>
      <c r="E14">
        <v>25.59</v>
      </c>
      <c r="F14">
        <v>0.7311</v>
      </c>
    </row>
    <row r="15" spans="1:6" ht="12.75">
      <c r="A15">
        <v>13</v>
      </c>
      <c r="B15">
        <v>3687.43</v>
      </c>
      <c r="C15">
        <v>71.078</v>
      </c>
      <c r="D15">
        <v>2.57</v>
      </c>
      <c r="E15">
        <v>27.51</v>
      </c>
      <c r="F15">
        <v>0.7313</v>
      </c>
    </row>
    <row r="16" spans="1:7" ht="12.75">
      <c r="A16">
        <v>14</v>
      </c>
      <c r="B16">
        <v>3612.48</v>
      </c>
      <c r="C16">
        <v>68.271</v>
      </c>
      <c r="D16">
        <v>2.57</v>
      </c>
      <c r="E16">
        <v>29.01</v>
      </c>
      <c r="F16">
        <v>0.7314</v>
      </c>
      <c r="G16" t="s">
        <v>63</v>
      </c>
    </row>
    <row r="17" spans="1:6" ht="12.75">
      <c r="A17">
        <v>15</v>
      </c>
      <c r="B17">
        <v>3624.4</v>
      </c>
      <c r="C17">
        <v>68.894</v>
      </c>
      <c r="D17">
        <v>2.56</v>
      </c>
      <c r="E17">
        <v>28.57</v>
      </c>
      <c r="F17">
        <v>0.7319</v>
      </c>
    </row>
    <row r="18" spans="1:6" ht="12.75">
      <c r="A18">
        <v>16</v>
      </c>
      <c r="B18">
        <v>3569.21</v>
      </c>
      <c r="C18">
        <v>67.104</v>
      </c>
      <c r="D18">
        <v>2.56</v>
      </c>
      <c r="E18">
        <v>29.95</v>
      </c>
      <c r="F18">
        <v>0.7311</v>
      </c>
    </row>
    <row r="19" spans="1:6" ht="12.75">
      <c r="A19">
        <v>17</v>
      </c>
      <c r="B19">
        <v>3482.72</v>
      </c>
      <c r="C19">
        <v>65.452</v>
      </c>
      <c r="D19">
        <v>2.53</v>
      </c>
      <c r="E19">
        <v>32.89</v>
      </c>
      <c r="F19">
        <v>0.7319</v>
      </c>
    </row>
    <row r="20" spans="1:6" ht="12.75">
      <c r="A20">
        <v>18</v>
      </c>
      <c r="B20">
        <v>3418.52</v>
      </c>
      <c r="C20">
        <v>61.208</v>
      </c>
      <c r="D20">
        <v>2.52</v>
      </c>
      <c r="E20">
        <v>30.19</v>
      </c>
      <c r="F20">
        <v>0.7317</v>
      </c>
    </row>
    <row r="21" spans="1:6" ht="12.75">
      <c r="A21">
        <v>19</v>
      </c>
      <c r="B21">
        <v>3685.47</v>
      </c>
      <c r="C21">
        <v>69.794</v>
      </c>
      <c r="D21">
        <v>2.57</v>
      </c>
      <c r="E21">
        <v>23.92</v>
      </c>
      <c r="F21">
        <v>0.7298</v>
      </c>
    </row>
    <row r="22" spans="1:6" ht="12.75">
      <c r="A22">
        <v>20</v>
      </c>
      <c r="B22">
        <v>3907.25</v>
      </c>
      <c r="C22">
        <v>77.088</v>
      </c>
      <c r="D22">
        <v>2.6</v>
      </c>
      <c r="E22">
        <v>22.06</v>
      </c>
      <c r="F22">
        <v>0.7288</v>
      </c>
    </row>
    <row r="23" spans="1:7" ht="12.75">
      <c r="A23">
        <v>21</v>
      </c>
      <c r="B23">
        <v>3816.65</v>
      </c>
      <c r="C23">
        <v>72.27</v>
      </c>
      <c r="D23">
        <v>2.62</v>
      </c>
      <c r="E23">
        <v>19.99</v>
      </c>
      <c r="F23">
        <v>0.7287</v>
      </c>
      <c r="G23" t="s">
        <v>63</v>
      </c>
    </row>
    <row r="24" spans="1:6" ht="12.75">
      <c r="A24">
        <v>22</v>
      </c>
      <c r="B24">
        <v>3854.74</v>
      </c>
      <c r="C24">
        <v>73.305</v>
      </c>
      <c r="D24">
        <v>2.61</v>
      </c>
      <c r="E24">
        <v>21.94</v>
      </c>
      <c r="F24">
        <v>0.7219</v>
      </c>
    </row>
    <row r="25" spans="1:6" ht="12.75">
      <c r="A25">
        <v>23</v>
      </c>
      <c r="B25">
        <v>4032.6</v>
      </c>
      <c r="C25">
        <v>86.795</v>
      </c>
      <c r="D25">
        <v>2.59</v>
      </c>
      <c r="E25">
        <v>23.57</v>
      </c>
      <c r="F25">
        <v>0.7481</v>
      </c>
    </row>
    <row r="26" spans="1:6" ht="12.75">
      <c r="A26">
        <v>24</v>
      </c>
      <c r="B26">
        <v>4252.2</v>
      </c>
      <c r="C26">
        <v>93.81</v>
      </c>
      <c r="D26">
        <v>2.6</v>
      </c>
      <c r="E26">
        <v>21.02</v>
      </c>
      <c r="F26">
        <v>0.7356</v>
      </c>
    </row>
    <row r="27" spans="1:6" ht="12.75">
      <c r="A27">
        <v>25</v>
      </c>
      <c r="B27">
        <v>3840</v>
      </c>
      <c r="C27">
        <v>75.355</v>
      </c>
      <c r="D27">
        <v>2.59</v>
      </c>
      <c r="E27">
        <v>23.65</v>
      </c>
      <c r="F27">
        <v>0.732</v>
      </c>
    </row>
    <row r="28" spans="1:6" ht="12.75">
      <c r="A28">
        <v>26</v>
      </c>
      <c r="B28">
        <v>3838.66</v>
      </c>
      <c r="C28">
        <v>75.965</v>
      </c>
      <c r="D28">
        <v>2.59</v>
      </c>
      <c r="E28">
        <v>24.75</v>
      </c>
      <c r="F28">
        <v>0.732</v>
      </c>
    </row>
    <row r="29" spans="1:7" ht="12.75">
      <c r="A29">
        <v>27</v>
      </c>
      <c r="B29">
        <v>3771.08</v>
      </c>
      <c r="C29">
        <v>73.744</v>
      </c>
      <c r="D29">
        <v>2.59</v>
      </c>
      <c r="E29">
        <v>25.18</v>
      </c>
      <c r="F29">
        <v>0.7323</v>
      </c>
      <c r="G29" t="s">
        <v>63</v>
      </c>
    </row>
    <row r="30" spans="1:6" ht="12.75">
      <c r="A30">
        <v>28</v>
      </c>
      <c r="B30">
        <v>3703.1</v>
      </c>
      <c r="C30">
        <v>70.841</v>
      </c>
      <c r="D30">
        <v>2.59</v>
      </c>
      <c r="E30">
        <v>25.65</v>
      </c>
      <c r="F30">
        <v>0.732</v>
      </c>
    </row>
    <row r="31" spans="1:6" ht="12.75">
      <c r="A31">
        <v>29</v>
      </c>
      <c r="B31">
        <v>3610.75</v>
      </c>
      <c r="C31">
        <v>67.636</v>
      </c>
      <c r="D31">
        <v>2.58</v>
      </c>
      <c r="E31">
        <v>27.17</v>
      </c>
      <c r="F31">
        <v>0.7315</v>
      </c>
    </row>
    <row r="32" spans="1:7" ht="12.75">
      <c r="A32">
        <v>30</v>
      </c>
      <c r="B32">
        <v>3797.27</v>
      </c>
      <c r="C32">
        <v>75.427</v>
      </c>
      <c r="D32">
        <v>2.59</v>
      </c>
      <c r="E32">
        <v>24.95</v>
      </c>
      <c r="F32">
        <v>0.7313</v>
      </c>
      <c r="G32" t="s">
        <v>67</v>
      </c>
    </row>
    <row r="33" spans="1:7" ht="12.75">
      <c r="A33">
        <v>31</v>
      </c>
      <c r="B33">
        <v>3795.39</v>
      </c>
      <c r="C33">
        <v>75.512</v>
      </c>
      <c r="D33">
        <v>2.58</v>
      </c>
      <c r="E33">
        <v>26.35</v>
      </c>
      <c r="F33">
        <v>0.7314</v>
      </c>
      <c r="G33" t="s">
        <v>67</v>
      </c>
    </row>
    <row r="34" spans="1:7" ht="12.75">
      <c r="A34" t="s">
        <v>65</v>
      </c>
      <c r="B34">
        <v>117678.29</v>
      </c>
      <c r="C34">
        <v>74.005</v>
      </c>
      <c r="D34">
        <v>2.59</v>
      </c>
      <c r="E34">
        <v>23.47</v>
      </c>
      <c r="F34">
        <v>0.7307</v>
      </c>
      <c r="G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2016-06-06T07:33:42Z</cp:lastPrinted>
  <dcterms:created xsi:type="dcterms:W3CDTF">2010-01-29T08:37:16Z</dcterms:created>
  <dcterms:modified xsi:type="dcterms:W3CDTF">2016-08-05T11:17:56Z</dcterms:modified>
  <cp:category/>
  <cp:version/>
  <cp:contentType/>
  <cp:contentStatus/>
</cp:coreProperties>
</file>