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9320" windowHeight="103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<sst xmlns="http://schemas.openxmlformats.org/spreadsheetml/2006/main" count="82" uniqueCount="66">
  <si>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</si>
  <si>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</si>
  <si>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</si>
  <si>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</si>
  <si>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</si>
  <si>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</si>
  <si>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</si>
  <si>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</si>
  <si>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</si>
  <si>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</si>
  <si>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</si>
  <si>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</si>
  <si>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</si>
  <si>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</si>
  <si>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</si>
  <si>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</si>
  <si>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</si>
  <si>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</si>
  <si>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</si>
  <si>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</si>
  <si>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</si>
  <si>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</si>
  <si>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</si>
  <si>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</si>
  <si>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</si>
  <si>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</si>
  <si>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</si>
  <si>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</si>
  <si>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</si>
  <si>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</si>
  <si>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</si>
  <si>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</si>
  <si>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</si>
  <si>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</si>
  <si>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</si>
  <si>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</si>
  <si>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</si>
  <si>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</si>
  <si>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</si>
  <si>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</si>
  <si>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</si>
  <si>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</si>
  <si>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</si>
  <si>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</si>
  <si>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</si>
  <si>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</si>
  <si>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</si>
  <si>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</si>
  <si>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</si>
  <si>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</si>
  <si>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</si>
  <si>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</si>
  <si>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</si>
  <si>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Сєвєродонецьке ЛВУМГ </t>
  </si>
  <si>
    <t xml:space="preserve"> 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</si>
  <si>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Артема,Щастя.</t>
    </r>
  </si>
  <si>
    <t>відс.</t>
  </si>
  <si>
    <t>ГРС Артема</t>
  </si>
  <si>
    <t xml:space="preserve"> ГРС Щастя город</t>
  </si>
  <si>
    <t xml:space="preserve"> ГРС Щастя ТЭЦ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</si>
  <si>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Артема, Щастя.</t>
    </r>
  </si>
  <si>
    <r>
      <rPr>
        <sz val="12"/>
        <color indexed="10"/>
        <rFont val="Times New Roman"/>
        <family val="1"/>
      </rPr>
      <t>з газопроводу</t>
    </r>
    <r>
      <rPr>
        <b/>
        <sz val="12"/>
        <color indexed="10"/>
        <rFont val="Times New Roman"/>
        <family val="1"/>
      </rPr>
      <t xml:space="preserve">  Ставрополь -Москва     </t>
    </r>
    <r>
      <rPr>
        <sz val="12"/>
        <color indexed="10"/>
        <rFont val="Times New Roman"/>
        <family val="1"/>
      </rPr>
      <t>за період з</t>
    </r>
    <r>
      <rPr>
        <b/>
        <sz val="12"/>
        <color indexed="10"/>
        <rFont val="Times New Roman"/>
        <family val="1"/>
      </rPr>
      <t xml:space="preserve">   </t>
    </r>
    <r>
      <rPr>
        <b/>
        <u val="single"/>
        <sz val="12"/>
        <color indexed="10"/>
        <rFont val="Times New Roman"/>
        <family val="1"/>
      </rPr>
      <t>01.06.2016р.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</t>
    </r>
    <r>
      <rPr>
        <b/>
        <u val="single"/>
        <sz val="12"/>
        <color indexed="10"/>
        <rFont val="Times New Roman"/>
        <family val="1"/>
      </rPr>
      <t>30.06.2016р.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</si>
  <si>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Ставрополь -Москва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30.06.2016р.</t>
    </r>
  </si>
  <si>
    <t>01.07.2016р.</t>
  </si>
  <si>
    <r>
      <t>928660</t>
    </r>
    <r>
      <rPr>
        <sz val="14"/>
        <rFont val="Arial"/>
        <family val="2"/>
      </rPr>
      <t>*</t>
    </r>
  </si>
  <si>
    <t>* - перерахнок обсягів газу, згідно акту.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</si>
</sst>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b/>
      <sz val="12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79" fontId="82" fillId="0" borderId="10" xfId="0" applyNumberFormat="1" applyFont="1" applyBorder="1" applyAlignment="1">
      <alignment horizontal="center"/>
    </xf>
    <xf numFmtId="179" fontId="82" fillId="0" borderId="10" xfId="0" applyNumberFormat="1" applyFont="1" applyBorder="1" applyAlignment="1">
      <alignment horizontal="center" wrapText="1"/>
    </xf>
    <xf numFmtId="2" fontId="82" fillId="0" borderId="10" xfId="0" applyNumberFormat="1" applyFont="1" applyBorder="1" applyAlignment="1">
      <alignment horizontal="center" wrapText="1"/>
    </xf>
    <xf numFmtId="1" fontId="82" fillId="0" borderId="10" xfId="0" applyNumberFormat="1" applyFont="1" applyBorder="1" applyAlignment="1">
      <alignment horizontal="center" wrapText="1"/>
    </xf>
    <xf numFmtId="177" fontId="82" fillId="0" borderId="10" xfId="0" applyNumberFormat="1" applyFont="1" applyBorder="1" applyAlignment="1">
      <alignment horizontal="center" wrapText="1"/>
    </xf>
    <xf numFmtId="179" fontId="82" fillId="0" borderId="10" xfId="0" applyNumberFormat="1" applyFont="1" applyBorder="1" applyAlignment="1">
      <alignment wrapText="1"/>
    </xf>
    <xf numFmtId="2" fontId="8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2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95" fillId="34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20" xfId="0" applyBorder="1" applyAlignment="1">
      <alignment wrapText="1"/>
    </xf>
    <xf numFmtId="0" fontId="9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9" fillId="0" borderId="24" xfId="0" applyFont="1" applyBorder="1" applyAlignment="1">
      <alignment horizontal="center" vertical="center" textRotation="90" wrapText="1"/>
    </xf>
    <xf numFmtId="0" fontId="99" fillId="0" borderId="25" xfId="0" applyFont="1" applyBorder="1" applyAlignment="1">
      <alignment horizontal="center" vertical="center" textRotation="90" wrapText="1"/>
    </xf>
    <xf numFmtId="0" fontId="99" fillId="0" borderId="26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6">
      <selection activeCell="W38" sqref="W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8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7" ht="18" customHeight="1">
      <c r="B7" s="93" t="s">
        <v>55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55"/>
      <c r="AA7" s="55"/>
    </row>
    <row r="8" spans="2:27" ht="18" customHeight="1">
      <c r="B8" s="85" t="s">
        <v>62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6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6</v>
      </c>
      <c r="P10" s="96"/>
      <c r="Q10" s="96"/>
      <c r="R10" s="96"/>
      <c r="S10" s="96"/>
      <c r="T10" s="96"/>
      <c r="U10" s="100" t="s">
        <v>22</v>
      </c>
      <c r="V10" s="86" t="s">
        <v>23</v>
      </c>
      <c r="W10" s="86" t="s">
        <v>35</v>
      </c>
      <c r="X10" s="86" t="s">
        <v>25</v>
      </c>
      <c r="Y10" s="86" t="s">
        <v>24</v>
      </c>
      <c r="Z10" s="3"/>
      <c r="AB10" s="6"/>
      <c r="AC10"/>
    </row>
    <row r="11" spans="2:29" ht="48.75" customHeight="1">
      <c r="B11" s="87"/>
      <c r="C11" s="92" t="s">
        <v>2</v>
      </c>
      <c r="D11" s="89" t="s">
        <v>3</v>
      </c>
      <c r="E11" s="89" t="s">
        <v>4</v>
      </c>
      <c r="F11" s="89" t="s">
        <v>5</v>
      </c>
      <c r="G11" s="89" t="s">
        <v>8</v>
      </c>
      <c r="H11" s="89" t="s">
        <v>9</v>
      </c>
      <c r="I11" s="89" t="s">
        <v>10</v>
      </c>
      <c r="J11" s="89" t="s">
        <v>11</v>
      </c>
      <c r="K11" s="89" t="s">
        <v>12</v>
      </c>
      <c r="L11" s="89" t="s">
        <v>13</v>
      </c>
      <c r="M11" s="86" t="s">
        <v>14</v>
      </c>
      <c r="N11" s="86" t="s">
        <v>15</v>
      </c>
      <c r="O11" s="86" t="s">
        <v>7</v>
      </c>
      <c r="P11" s="86" t="s">
        <v>19</v>
      </c>
      <c r="Q11" s="86" t="s">
        <v>33</v>
      </c>
      <c r="R11" s="86" t="s">
        <v>20</v>
      </c>
      <c r="S11" s="86" t="s">
        <v>34</v>
      </c>
      <c r="T11" s="86" t="s">
        <v>21</v>
      </c>
      <c r="U11" s="101"/>
      <c r="V11" s="87"/>
      <c r="W11" s="87"/>
      <c r="X11" s="87"/>
      <c r="Y11" s="87"/>
      <c r="Z11" s="3"/>
      <c r="AB11" s="6"/>
      <c r="AC11"/>
    </row>
    <row r="12" spans="2:29" ht="15.75" customHeight="1">
      <c r="B12" s="87"/>
      <c r="C12" s="92"/>
      <c r="D12" s="89"/>
      <c r="E12" s="89"/>
      <c r="F12" s="89"/>
      <c r="G12" s="89"/>
      <c r="H12" s="89"/>
      <c r="I12" s="89"/>
      <c r="J12" s="89"/>
      <c r="K12" s="89"/>
      <c r="L12" s="89"/>
      <c r="M12" s="87"/>
      <c r="N12" s="87"/>
      <c r="O12" s="87"/>
      <c r="P12" s="87"/>
      <c r="Q12" s="87"/>
      <c r="R12" s="87"/>
      <c r="S12" s="87"/>
      <c r="T12" s="87"/>
      <c r="U12" s="101"/>
      <c r="V12" s="87"/>
      <c r="W12" s="87"/>
      <c r="X12" s="87"/>
      <c r="Y12" s="87"/>
      <c r="Z12" s="3"/>
      <c r="AB12" s="6"/>
      <c r="AC12"/>
    </row>
    <row r="13" spans="2:29" ht="30" customHeight="1">
      <c r="B13" s="94"/>
      <c r="C13" s="92"/>
      <c r="D13" s="89"/>
      <c r="E13" s="89"/>
      <c r="F13" s="89"/>
      <c r="G13" s="89"/>
      <c r="H13" s="89"/>
      <c r="I13" s="89"/>
      <c r="J13" s="89"/>
      <c r="K13" s="89"/>
      <c r="L13" s="89"/>
      <c r="M13" s="88"/>
      <c r="N13" s="88"/>
      <c r="O13" s="88"/>
      <c r="P13" s="88"/>
      <c r="Q13" s="88"/>
      <c r="R13" s="88"/>
      <c r="S13" s="88"/>
      <c r="T13" s="88"/>
      <c r="U13" s="102"/>
      <c r="V13" s="88"/>
      <c r="W13" s="88"/>
      <c r="X13" s="88"/>
      <c r="Y13" s="88"/>
      <c r="Z13" s="3"/>
      <c r="AB13" s="6"/>
      <c r="AC13"/>
    </row>
    <row r="14" spans="2:28" s="75" customFormat="1" ht="12.75">
      <c r="B14" s="56">
        <v>1</v>
      </c>
      <c r="C14" s="83">
        <v>92.6309</v>
      </c>
      <c r="D14" s="83">
        <v>4.0386</v>
      </c>
      <c r="E14" s="83">
        <v>0.9645</v>
      </c>
      <c r="F14" s="83">
        <v>0.125</v>
      </c>
      <c r="G14" s="83">
        <v>0.2064</v>
      </c>
      <c r="H14" s="83">
        <v>0.0054</v>
      </c>
      <c r="I14" s="83">
        <v>0.0598</v>
      </c>
      <c r="J14" s="83">
        <v>0.0502</v>
      </c>
      <c r="K14" s="83">
        <v>0.0946</v>
      </c>
      <c r="L14" s="83">
        <v>0.0078</v>
      </c>
      <c r="M14" s="83">
        <v>1.5094</v>
      </c>
      <c r="N14" s="83">
        <v>0.3076</v>
      </c>
      <c r="O14" s="83">
        <v>0.7257</v>
      </c>
      <c r="P14" s="83">
        <v>34.88</v>
      </c>
      <c r="Q14" s="83">
        <v>8330</v>
      </c>
      <c r="R14" s="83">
        <v>38.62</v>
      </c>
      <c r="S14" s="83">
        <v>9224</v>
      </c>
      <c r="T14" s="83">
        <v>49.76</v>
      </c>
      <c r="U14" s="83"/>
      <c r="V14" s="83"/>
      <c r="W14" s="61"/>
      <c r="X14" s="62"/>
      <c r="Y14" s="63"/>
      <c r="AA14" s="76">
        <f>SUM(C14:N14)</f>
        <v>100.00019999999999</v>
      </c>
      <c r="AB14" s="77"/>
    </row>
    <row r="15" spans="2:29" ht="12.75">
      <c r="B15" s="17">
        <v>2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4"/>
      <c r="P15" s="45"/>
      <c r="Q15" s="46"/>
      <c r="R15" s="45"/>
      <c r="S15" s="46"/>
      <c r="T15" s="45"/>
      <c r="U15" s="47"/>
      <c r="V15" s="47"/>
      <c r="W15" s="44"/>
      <c r="X15" s="44"/>
      <c r="Y15" s="18"/>
      <c r="AA15" s="4">
        <f aca="true" t="shared" si="0" ref="AA15:AA43">SUM(C15:N15)</f>
        <v>0</v>
      </c>
      <c r="AB15" s="32" t="str">
        <f>IF(AA15=100,"ОК"," ")</f>
        <v> </v>
      </c>
      <c r="AC15"/>
    </row>
    <row r="16" spans="2:29" ht="12.75">
      <c r="B16" s="17">
        <v>3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4"/>
      <c r="P16" s="45"/>
      <c r="Q16" s="46"/>
      <c r="R16" s="45"/>
      <c r="S16" s="46"/>
      <c r="T16" s="45"/>
      <c r="U16" s="47"/>
      <c r="V16" s="47"/>
      <c r="W16" s="44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58"/>
      <c r="S17" s="59"/>
      <c r="T17" s="58"/>
      <c r="U17" s="60"/>
      <c r="V17" s="60"/>
      <c r="W17" s="61"/>
      <c r="X17" s="62"/>
      <c r="Y17" s="63"/>
      <c r="AA17" s="4">
        <f>SUM(C17:N17)</f>
        <v>0</v>
      </c>
      <c r="AB17" s="32" t="str">
        <f>IF(AA17=100,"ОК"," ")</f>
        <v> </v>
      </c>
      <c r="AC17"/>
    </row>
    <row r="18" spans="2:29" ht="12.75">
      <c r="B18" s="17">
        <v>5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5"/>
      <c r="P18" s="45"/>
      <c r="Q18" s="46"/>
      <c r="R18" s="45"/>
      <c r="S18" s="46"/>
      <c r="T18" s="45"/>
      <c r="U18" s="47"/>
      <c r="V18" s="47"/>
      <c r="W18" s="4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5"/>
      <c r="P19" s="45"/>
      <c r="Q19" s="46"/>
      <c r="R19" s="45"/>
      <c r="S19" s="46"/>
      <c r="T19" s="45"/>
      <c r="U19" s="47"/>
      <c r="V19" s="47"/>
      <c r="W19" s="44"/>
      <c r="X19" s="44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5"/>
      <c r="P20" s="45"/>
      <c r="Q20" s="46"/>
      <c r="R20" s="45"/>
      <c r="S20" s="46"/>
      <c r="T20" s="45"/>
      <c r="U20" s="47"/>
      <c r="V20" s="47"/>
      <c r="W20" s="44"/>
      <c r="X20" s="44"/>
      <c r="Y20" s="18"/>
      <c r="AA20" s="4">
        <f t="shared" si="0"/>
        <v>0</v>
      </c>
      <c r="AB20" s="32" t="str">
        <f t="shared" si="1"/>
        <v> </v>
      </c>
      <c r="AC20"/>
    </row>
    <row r="21" spans="2:28" s="75" customFormat="1" ht="12.75">
      <c r="B21" s="56">
        <v>8</v>
      </c>
      <c r="C21" s="57">
        <v>94.0305</v>
      </c>
      <c r="D21" s="57">
        <v>2.9493</v>
      </c>
      <c r="E21" s="57">
        <v>0.802</v>
      </c>
      <c r="F21" s="57">
        <v>0.0962</v>
      </c>
      <c r="G21" s="57">
        <v>0.1119</v>
      </c>
      <c r="H21" s="57">
        <v>0.0022</v>
      </c>
      <c r="I21" s="57">
        <v>0.0228</v>
      </c>
      <c r="J21" s="57">
        <v>0.0171</v>
      </c>
      <c r="K21" s="57">
        <v>0.0218</v>
      </c>
      <c r="L21" s="57">
        <v>0.0099</v>
      </c>
      <c r="M21" s="57">
        <v>1.6979</v>
      </c>
      <c r="N21" s="57">
        <v>0.2384</v>
      </c>
      <c r="O21" s="57">
        <v>0.7115</v>
      </c>
      <c r="P21" s="58">
        <v>34.2</v>
      </c>
      <c r="Q21" s="59">
        <v>8168</v>
      </c>
      <c r="R21" s="58">
        <v>37.89</v>
      </c>
      <c r="S21" s="60">
        <v>9051</v>
      </c>
      <c r="T21" s="58">
        <v>49.3</v>
      </c>
      <c r="U21" s="60"/>
      <c r="V21" s="60"/>
      <c r="W21" s="84" t="s">
        <v>56</v>
      </c>
      <c r="X21" s="62">
        <v>0.006</v>
      </c>
      <c r="Y21" s="63">
        <v>0.0001</v>
      </c>
      <c r="AA21" s="76">
        <f>SUM(C21:N21)</f>
        <v>100.00000000000001</v>
      </c>
      <c r="AB21" s="77"/>
    </row>
    <row r="22" spans="2:29" ht="15" customHeight="1">
      <c r="B22" s="17">
        <v>9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5"/>
      <c r="P22" s="45"/>
      <c r="Q22" s="46"/>
      <c r="R22" s="45"/>
      <c r="S22" s="46"/>
      <c r="T22" s="45"/>
      <c r="U22" s="47"/>
      <c r="V22" s="47"/>
      <c r="W22" s="48"/>
      <c r="X22" s="48"/>
      <c r="Y22" s="48"/>
      <c r="AA22" s="4">
        <f t="shared" si="0"/>
        <v>0</v>
      </c>
      <c r="AB22" s="32" t="str">
        <f t="shared" si="1"/>
        <v> </v>
      </c>
      <c r="AC22"/>
    </row>
    <row r="23" spans="2:28" s="75" customFormat="1" ht="12.75"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59"/>
      <c r="T23" s="58"/>
      <c r="U23" s="60"/>
      <c r="V23" s="60"/>
      <c r="W23" s="61"/>
      <c r="X23" s="62"/>
      <c r="Y23" s="63"/>
      <c r="AA23" s="76">
        <f>SUM(C23:N23)</f>
        <v>0</v>
      </c>
      <c r="AB23" s="77"/>
    </row>
    <row r="24" spans="2:29" ht="12.75">
      <c r="B24" s="17">
        <v>11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5"/>
      <c r="P24" s="45"/>
      <c r="Q24" s="46"/>
      <c r="R24" s="45"/>
      <c r="S24" s="46"/>
      <c r="T24" s="45"/>
      <c r="U24" s="47"/>
      <c r="V24" s="47"/>
      <c r="W24" s="4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12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5"/>
      <c r="P25" s="45"/>
      <c r="Q25" s="46"/>
      <c r="R25" s="45"/>
      <c r="S25" s="46"/>
      <c r="T25" s="45"/>
      <c r="U25" s="47"/>
      <c r="V25" s="47"/>
      <c r="W25" s="44"/>
      <c r="X25" s="44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5"/>
      <c r="P26" s="45"/>
      <c r="Q26" s="46"/>
      <c r="R26" s="45"/>
      <c r="S26" s="46"/>
      <c r="T26" s="45"/>
      <c r="U26" s="47"/>
      <c r="V26" s="47"/>
      <c r="W26" s="44"/>
      <c r="X26" s="44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59"/>
      <c r="T27" s="58"/>
      <c r="U27" s="60"/>
      <c r="V27" s="60"/>
      <c r="W27" s="61"/>
      <c r="X27" s="62"/>
      <c r="Y27" s="63"/>
      <c r="AA27" s="4">
        <f>SUM(C27:N27)</f>
        <v>0</v>
      </c>
      <c r="AB27" s="32" t="str">
        <f>IF(AA27=100,"ОК"," ")</f>
        <v> </v>
      </c>
      <c r="AC27"/>
    </row>
    <row r="28" spans="2:29" ht="12.75">
      <c r="B28" s="17">
        <v>15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5"/>
      <c r="P28" s="45"/>
      <c r="Q28" s="46"/>
      <c r="R28" s="45"/>
      <c r="S28" s="46"/>
      <c r="T28" s="45"/>
      <c r="U28" s="47"/>
      <c r="V28" s="47"/>
      <c r="W28" s="44"/>
      <c r="X28" s="44"/>
      <c r="Y28" s="18"/>
      <c r="AA28" s="4">
        <f t="shared" si="0"/>
        <v>0</v>
      </c>
      <c r="AB28" s="32" t="str">
        <f t="shared" si="1"/>
        <v> </v>
      </c>
      <c r="AC28"/>
    </row>
    <row r="29" spans="2:28" s="75" customFormat="1" ht="12.75">
      <c r="B29" s="56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9"/>
      <c r="R29" s="58"/>
      <c r="S29" s="60"/>
      <c r="T29" s="58"/>
      <c r="U29" s="60"/>
      <c r="V29" s="60"/>
      <c r="W29" s="61"/>
      <c r="X29" s="62"/>
      <c r="Y29" s="63"/>
      <c r="AA29" s="76">
        <f>SUM(C29:N29)</f>
        <v>0</v>
      </c>
      <c r="AB29" s="77"/>
    </row>
    <row r="30" spans="2:28" s="75" customFormat="1" ht="12.75">
      <c r="B30" s="56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58"/>
      <c r="S30" s="59"/>
      <c r="T30" s="58"/>
      <c r="U30" s="60"/>
      <c r="V30" s="60"/>
      <c r="W30" s="61"/>
      <c r="X30" s="62"/>
      <c r="Y30" s="63"/>
      <c r="AA30" s="76">
        <f>SUM(C30:N30)</f>
        <v>0</v>
      </c>
      <c r="AB30" s="77"/>
    </row>
    <row r="31" spans="2:29" ht="12.75">
      <c r="B31" s="19">
        <v>18</v>
      </c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65"/>
      <c r="P31" s="45"/>
      <c r="Q31" s="46"/>
      <c r="R31" s="45"/>
      <c r="S31" s="46"/>
      <c r="T31" s="45"/>
      <c r="U31" s="47"/>
      <c r="V31" s="47"/>
      <c r="W31" s="44"/>
      <c r="X31" s="44"/>
      <c r="Y31" s="18"/>
      <c r="AA31" s="4">
        <f t="shared" si="0"/>
        <v>0</v>
      </c>
      <c r="AB31" s="32" t="str">
        <f t="shared" si="1"/>
        <v> </v>
      </c>
      <c r="AC31"/>
    </row>
    <row r="32" spans="2:29" ht="12.75">
      <c r="B32" s="19">
        <v>19</v>
      </c>
      <c r="C32" s="1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5"/>
      <c r="P32" s="45"/>
      <c r="Q32" s="46"/>
      <c r="R32" s="45"/>
      <c r="S32" s="46"/>
      <c r="T32" s="45"/>
      <c r="U32" s="47"/>
      <c r="V32" s="47"/>
      <c r="W32" s="44"/>
      <c r="X32" s="44"/>
      <c r="Y32" s="18"/>
      <c r="AA32" s="4">
        <f t="shared" si="0"/>
        <v>0</v>
      </c>
      <c r="AB32" s="32" t="str">
        <f t="shared" si="1"/>
        <v> </v>
      </c>
      <c r="AC32"/>
    </row>
    <row r="33" spans="2:29" ht="12.75">
      <c r="B33" s="19">
        <v>20</v>
      </c>
      <c r="C33" s="1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65"/>
      <c r="P33" s="45"/>
      <c r="Q33" s="46"/>
      <c r="R33" s="45"/>
      <c r="S33" s="46"/>
      <c r="T33" s="45"/>
      <c r="U33" s="47"/>
      <c r="V33" s="47"/>
      <c r="W33" s="4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65"/>
      <c r="P34" s="45"/>
      <c r="Q34" s="46"/>
      <c r="R34" s="45"/>
      <c r="S34" s="46"/>
      <c r="T34" s="45"/>
      <c r="U34" s="47"/>
      <c r="V34" s="47"/>
      <c r="W34" s="4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2:28" s="75" customFormat="1" ht="12.75">
      <c r="B35" s="56">
        <v>22</v>
      </c>
      <c r="C35" s="57">
        <v>92.1714</v>
      </c>
      <c r="D35" s="57">
        <v>3.952</v>
      </c>
      <c r="E35" s="57">
        <v>1.0122</v>
      </c>
      <c r="F35" s="57">
        <v>0.1307</v>
      </c>
      <c r="G35" s="57">
        <v>0.2233</v>
      </c>
      <c r="H35" s="57">
        <v>0.0196</v>
      </c>
      <c r="I35" s="57">
        <v>0.0608</v>
      </c>
      <c r="J35" s="57">
        <v>0.0503</v>
      </c>
      <c r="K35" s="57">
        <v>0.0924</v>
      </c>
      <c r="L35" s="57">
        <v>0.01</v>
      </c>
      <c r="M35" s="57">
        <v>1.7815</v>
      </c>
      <c r="N35" s="57">
        <v>0.4958</v>
      </c>
      <c r="O35" s="57">
        <v>0.73</v>
      </c>
      <c r="P35" s="58">
        <v>34.75</v>
      </c>
      <c r="Q35" s="59">
        <v>8301</v>
      </c>
      <c r="R35" s="58">
        <v>38.48</v>
      </c>
      <c r="S35" s="60">
        <v>9192</v>
      </c>
      <c r="T35" s="58">
        <v>49.43</v>
      </c>
      <c r="U35" s="60">
        <v>-9.8</v>
      </c>
      <c r="V35" s="60">
        <v>-8.2</v>
      </c>
      <c r="W35" s="84"/>
      <c r="X35" s="62"/>
      <c r="Y35" s="63"/>
      <c r="AA35" s="76">
        <f>SUM(C35:N35)</f>
        <v>100</v>
      </c>
      <c r="AB35" s="77"/>
    </row>
    <row r="36" spans="2:29" ht="12.75">
      <c r="B36" s="19">
        <v>23</v>
      </c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65"/>
      <c r="P36" s="45"/>
      <c r="Q36" s="46"/>
      <c r="R36" s="45"/>
      <c r="S36" s="46"/>
      <c r="T36" s="45"/>
      <c r="U36" s="47"/>
      <c r="V36" s="47"/>
      <c r="W36" s="4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65"/>
      <c r="P37" s="45"/>
      <c r="Q37" s="46"/>
      <c r="R37" s="45"/>
      <c r="S37" s="46"/>
      <c r="T37" s="45"/>
      <c r="U37" s="47"/>
      <c r="V37" s="47"/>
      <c r="W37" s="44"/>
      <c r="X37" s="48"/>
      <c r="Y37" s="48"/>
      <c r="AA37" s="4">
        <f t="shared" si="0"/>
        <v>0</v>
      </c>
      <c r="AB37" s="32" t="str">
        <f t="shared" si="1"/>
        <v> </v>
      </c>
      <c r="AC37"/>
    </row>
    <row r="38" spans="2:28" s="75" customFormat="1" ht="12.75">
      <c r="B38" s="56"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59"/>
      <c r="R38" s="58"/>
      <c r="S38" s="60"/>
      <c r="T38" s="58"/>
      <c r="U38" s="60"/>
      <c r="V38" s="60"/>
      <c r="W38" s="61"/>
      <c r="X38" s="62"/>
      <c r="Y38" s="63"/>
      <c r="AA38" s="76">
        <f>SUM(C38:N38)</f>
        <v>0</v>
      </c>
      <c r="AB38" s="77"/>
    </row>
    <row r="39" spans="2:29" ht="12.75">
      <c r="B39" s="19">
        <v>26</v>
      </c>
      <c r="C39" s="18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65"/>
      <c r="P39" s="45"/>
      <c r="Q39" s="46"/>
      <c r="R39" s="45"/>
      <c r="S39" s="46"/>
      <c r="T39" s="45"/>
      <c r="U39" s="47"/>
      <c r="V39" s="47"/>
      <c r="W39" s="44"/>
      <c r="X39" s="44"/>
      <c r="Y39" s="18"/>
      <c r="AA39" s="4">
        <f t="shared" si="0"/>
        <v>0</v>
      </c>
      <c r="AB39" s="32" t="str">
        <f t="shared" si="1"/>
        <v> </v>
      </c>
      <c r="AC39"/>
    </row>
    <row r="40" spans="2:29" ht="12.75">
      <c r="B40" s="19">
        <v>27</v>
      </c>
      <c r="C40" s="18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65"/>
      <c r="P40" s="45"/>
      <c r="Q40" s="46"/>
      <c r="R40" s="45"/>
      <c r="S40" s="46"/>
      <c r="T40" s="45"/>
      <c r="U40" s="47"/>
      <c r="V40" s="47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65"/>
      <c r="P41" s="45"/>
      <c r="Q41" s="46"/>
      <c r="R41" s="45"/>
      <c r="S41" s="46"/>
      <c r="T41" s="45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65"/>
      <c r="P42" s="45"/>
      <c r="Q42" s="46"/>
      <c r="R42" s="45"/>
      <c r="S42" s="46"/>
      <c r="T42" s="45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65"/>
      <c r="P43" s="45"/>
      <c r="Q43" s="46"/>
      <c r="R43" s="45"/>
      <c r="S43" s="46"/>
      <c r="T43" s="49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6.5" customHeight="1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50</v>
      </c>
      <c r="Q46" s="13"/>
      <c r="R46" s="13"/>
      <c r="S46" s="13"/>
      <c r="T46" s="66"/>
      <c r="U46" s="67"/>
      <c r="V46" s="67"/>
      <c r="W46" s="90">
        <v>42551</v>
      </c>
      <c r="X46" s="91"/>
      <c r="Y46" s="68"/>
      <c r="AC46" s="69"/>
    </row>
    <row r="47" spans="4:29" s="1" customFormat="1" ht="12.75">
      <c r="D47" s="1" t="s">
        <v>27</v>
      </c>
      <c r="O47" s="2"/>
      <c r="P47" s="70" t="s">
        <v>29</v>
      </c>
      <c r="Q47" s="70"/>
      <c r="T47" s="2"/>
      <c r="U47" s="2" t="s">
        <v>0</v>
      </c>
      <c r="W47" s="2"/>
      <c r="X47" s="2" t="s">
        <v>16</v>
      </c>
      <c r="AC47" s="69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52</v>
      </c>
      <c r="Q48" s="13"/>
      <c r="R48" s="13"/>
      <c r="S48" s="13"/>
      <c r="T48" s="13"/>
      <c r="U48" s="67"/>
      <c r="V48" s="67"/>
      <c r="W48" s="90">
        <v>42551</v>
      </c>
      <c r="X48" s="91"/>
      <c r="Y48" s="13"/>
      <c r="AC48" s="69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9"/>
    </row>
    <row r="53" spans="3:10" ht="12.75">
      <c r="C53" s="50"/>
      <c r="D53" s="38" t="s">
        <v>43</v>
      </c>
      <c r="E53" s="38"/>
      <c r="F53" s="38"/>
      <c r="G53" s="38"/>
      <c r="H53" s="38"/>
      <c r="I53" s="38"/>
      <c r="J53" s="38"/>
    </row>
  </sheetData>
  <sheetProtection/>
  <mergeCells count="31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W48:X48"/>
    <mergeCell ref="C10:N10"/>
    <mergeCell ref="T11:T13"/>
    <mergeCell ref="O10:T10"/>
    <mergeCell ref="V10:V13"/>
    <mergeCell ref="I11:I13"/>
    <mergeCell ref="H11:H13"/>
    <mergeCell ref="R11:R13"/>
    <mergeCell ref="W10:W13"/>
    <mergeCell ref="K11:K13"/>
    <mergeCell ref="E11:E13"/>
    <mergeCell ref="B8:Y8"/>
    <mergeCell ref="N11:N13"/>
    <mergeCell ref="J11:J13"/>
    <mergeCell ref="W46:X46"/>
    <mergeCell ref="M11:M13"/>
    <mergeCell ref="O11:O13"/>
    <mergeCell ref="L11:L13"/>
    <mergeCell ref="X10:X13"/>
    <mergeCell ref="C11:C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82" zoomScaleNormal="82" zoomScaleSheetLayoutView="73" workbookViewId="0" topLeftCell="A27">
      <selection activeCell="H41" sqref="H4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39" t="s">
        <v>31</v>
      </c>
      <c r="C2" s="39"/>
      <c r="D2" s="39"/>
      <c r="E2" s="39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40" t="s">
        <v>53</v>
      </c>
      <c r="C3" s="40"/>
      <c r="D3" s="40"/>
      <c r="E3" s="39"/>
      <c r="F3" s="39"/>
      <c r="G3" s="39"/>
      <c r="H3" s="39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39"/>
      <c r="C4" s="39"/>
      <c r="D4" s="39"/>
      <c r="E4" s="39"/>
      <c r="F4" s="39"/>
      <c r="G4" s="39"/>
      <c r="H4" s="39"/>
      <c r="I4" s="38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8"/>
      <c r="C5" s="107" t="s">
        <v>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22"/>
    </row>
    <row r="6" spans="2:25" ht="18" customHeight="1">
      <c r="B6" s="104" t="s">
        <v>60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25" ht="18" customHeight="1">
      <c r="B7" s="105" t="s">
        <v>61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2:25" ht="18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4"/>
    </row>
    <row r="10" spans="2:26" ht="30" customHeight="1">
      <c r="B10" s="86" t="s">
        <v>26</v>
      </c>
      <c r="C10" s="95" t="s">
        <v>40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14" t="s">
        <v>41</v>
      </c>
      <c r="X10" s="115" t="s">
        <v>44</v>
      </c>
      <c r="Y10" s="25"/>
      <c r="Z10"/>
    </row>
    <row r="11" spans="2:26" ht="48.75" customHeight="1">
      <c r="B11" s="87"/>
      <c r="C11" s="92" t="s">
        <v>57</v>
      </c>
      <c r="D11" s="89" t="s">
        <v>58</v>
      </c>
      <c r="E11" s="89" t="s">
        <v>59</v>
      </c>
      <c r="F11" s="89"/>
      <c r="G11" s="89"/>
      <c r="H11" s="89"/>
      <c r="I11" s="89"/>
      <c r="J11" s="89"/>
      <c r="K11" s="89"/>
      <c r="L11" s="89"/>
      <c r="M11" s="86"/>
      <c r="N11" s="86"/>
      <c r="O11" s="86"/>
      <c r="P11" s="86"/>
      <c r="Q11" s="86"/>
      <c r="R11" s="86"/>
      <c r="S11" s="86"/>
      <c r="T11" s="86"/>
      <c r="U11" s="86"/>
      <c r="V11" s="110"/>
      <c r="W11" s="114"/>
      <c r="X11" s="116"/>
      <c r="Y11" s="25"/>
      <c r="Z11"/>
    </row>
    <row r="12" spans="2:26" ht="15.75" customHeight="1">
      <c r="B12" s="87"/>
      <c r="C12" s="92"/>
      <c r="D12" s="89"/>
      <c r="E12" s="89"/>
      <c r="F12" s="89"/>
      <c r="G12" s="89"/>
      <c r="H12" s="89"/>
      <c r="I12" s="89"/>
      <c r="J12" s="89"/>
      <c r="K12" s="89"/>
      <c r="L12" s="89"/>
      <c r="M12" s="87"/>
      <c r="N12" s="87"/>
      <c r="O12" s="87"/>
      <c r="P12" s="87"/>
      <c r="Q12" s="87"/>
      <c r="R12" s="87"/>
      <c r="S12" s="87"/>
      <c r="T12" s="87"/>
      <c r="U12" s="87"/>
      <c r="V12" s="111"/>
      <c r="W12" s="114"/>
      <c r="X12" s="116"/>
      <c r="Y12" s="25"/>
      <c r="Z12"/>
    </row>
    <row r="13" spans="2:26" ht="30" customHeight="1">
      <c r="B13" s="94"/>
      <c r="C13" s="92"/>
      <c r="D13" s="89"/>
      <c r="E13" s="89"/>
      <c r="F13" s="89"/>
      <c r="G13" s="89"/>
      <c r="H13" s="89"/>
      <c r="I13" s="89"/>
      <c r="J13" s="89"/>
      <c r="K13" s="89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112"/>
      <c r="W13" s="114"/>
      <c r="X13" s="117"/>
      <c r="Y13" s="25"/>
      <c r="Z13"/>
    </row>
    <row r="14" spans="2:27" ht="15.75" customHeight="1">
      <c r="B14" s="17">
        <v>1</v>
      </c>
      <c r="C14" s="72">
        <v>4763.2</v>
      </c>
      <c r="D14" s="72">
        <v>2399.93</v>
      </c>
      <c r="E14" s="81">
        <v>53284.62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5">
        <f>SUM(C14:V14)</f>
        <v>60447.75</v>
      </c>
      <c r="X14" s="52">
        <v>34.88</v>
      </c>
      <c r="Y14" s="26"/>
      <c r="Z14" s="109" t="s">
        <v>45</v>
      </c>
      <c r="AA14" s="109"/>
    </row>
    <row r="15" spans="2:27" ht="15.75">
      <c r="B15" s="17">
        <v>2</v>
      </c>
      <c r="C15" s="72">
        <v>1655.79</v>
      </c>
      <c r="D15" s="72">
        <v>2144.23</v>
      </c>
      <c r="E15" s="81">
        <v>65461.01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5">
        <f aca="true" t="shared" si="0" ref="W15:W44">SUM(C15:V15)</f>
        <v>69261.03</v>
      </c>
      <c r="X15" s="33">
        <f>IF(Паспорт!P15&gt;0,Паспорт!P15,X14)</f>
        <v>34.88</v>
      </c>
      <c r="Y15" s="26"/>
      <c r="Z15" s="109"/>
      <c r="AA15" s="109"/>
    </row>
    <row r="16" spans="2:27" ht="15.75">
      <c r="B16" s="17">
        <v>3</v>
      </c>
      <c r="C16" s="72">
        <v>1739.39</v>
      </c>
      <c r="D16" s="72">
        <v>2081.05</v>
      </c>
      <c r="E16" s="81">
        <v>325.47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5">
        <f t="shared" si="0"/>
        <v>4145.910000000001</v>
      </c>
      <c r="X16" s="33">
        <f>IF(Паспорт!P16&gt;0,Паспорт!P16,X15)</f>
        <v>34.88</v>
      </c>
      <c r="Y16" s="26"/>
      <c r="Z16" s="109"/>
      <c r="AA16" s="109"/>
    </row>
    <row r="17" spans="2:27" ht="15.75">
      <c r="B17" s="17">
        <v>4</v>
      </c>
      <c r="C17" s="72">
        <v>1477.18</v>
      </c>
      <c r="D17" s="72">
        <v>2090.4</v>
      </c>
      <c r="E17" s="81"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5">
        <f t="shared" si="0"/>
        <v>3567.58</v>
      </c>
      <c r="X17" s="33">
        <f>IF(Паспорт!P17&gt;0,Паспорт!P17,X16)</f>
        <v>34.88</v>
      </c>
      <c r="Y17" s="26"/>
      <c r="Z17" s="109"/>
      <c r="AA17" s="109"/>
    </row>
    <row r="18" spans="2:27" ht="15.75">
      <c r="B18" s="17">
        <v>5</v>
      </c>
      <c r="C18" s="72">
        <v>1458.41</v>
      </c>
      <c r="D18" s="72">
        <v>2142.67</v>
      </c>
      <c r="E18" s="81">
        <v>80.82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5">
        <f t="shared" si="0"/>
        <v>3681.9</v>
      </c>
      <c r="X18" s="33">
        <f>IF(Паспорт!P18&gt;0,Паспорт!P18,X17)</f>
        <v>34.88</v>
      </c>
      <c r="Y18" s="26"/>
      <c r="Z18" s="109"/>
      <c r="AA18" s="109"/>
    </row>
    <row r="19" spans="2:27" ht="15.75" customHeight="1">
      <c r="B19" s="17">
        <v>6</v>
      </c>
      <c r="C19" s="72">
        <v>1618.18</v>
      </c>
      <c r="D19" s="72">
        <v>2248.04</v>
      </c>
      <c r="E19" s="81">
        <v>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5">
        <f t="shared" si="0"/>
        <v>3866.2200000000003</v>
      </c>
      <c r="X19" s="33">
        <f>IF(Паспорт!P19&gt;0,Паспорт!P19,X18)</f>
        <v>34.88</v>
      </c>
      <c r="Y19" s="26"/>
      <c r="Z19" s="109"/>
      <c r="AA19" s="109"/>
    </row>
    <row r="20" spans="2:27" ht="15.75">
      <c r="B20" s="17">
        <v>7</v>
      </c>
      <c r="C20" s="72">
        <v>1960.79</v>
      </c>
      <c r="D20" s="72">
        <v>2247.51</v>
      </c>
      <c r="E20" s="81">
        <v>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5">
        <f t="shared" si="0"/>
        <v>4208.3</v>
      </c>
      <c r="X20" s="33">
        <f>IF(Паспорт!P20&gt;0,Паспорт!P20,X19)</f>
        <v>34.88</v>
      </c>
      <c r="Y20" s="26"/>
      <c r="Z20" s="109"/>
      <c r="AA20" s="109"/>
    </row>
    <row r="21" spans="2:27" ht="15.75">
      <c r="B21" s="17">
        <v>8</v>
      </c>
      <c r="C21" s="72">
        <v>2477.75</v>
      </c>
      <c r="D21" s="72">
        <v>2476.97</v>
      </c>
      <c r="E21" s="81">
        <v>161988.27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5">
        <f t="shared" si="0"/>
        <v>166942.99</v>
      </c>
      <c r="X21" s="33">
        <f>IF(Паспорт!P21&gt;0,Паспорт!P21,X20)</f>
        <v>34.2</v>
      </c>
      <c r="Y21" s="26"/>
      <c r="Z21" s="109"/>
      <c r="AA21" s="109"/>
    </row>
    <row r="22" spans="2:26" ht="15" customHeight="1">
      <c r="B22" s="17">
        <v>9</v>
      </c>
      <c r="C22" s="72">
        <v>2261.03</v>
      </c>
      <c r="D22" s="72">
        <v>2452.21</v>
      </c>
      <c r="E22" s="81">
        <v>40627.74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5">
        <f t="shared" si="0"/>
        <v>45340.979999999996</v>
      </c>
      <c r="X22" s="33">
        <f>IF(Паспорт!P22&gt;0,Паспорт!P22,X21)</f>
        <v>34.2</v>
      </c>
      <c r="Y22" s="26"/>
      <c r="Z22" s="31"/>
    </row>
    <row r="23" spans="2:26" ht="15.75">
      <c r="B23" s="17">
        <v>10</v>
      </c>
      <c r="C23" s="72">
        <v>2072.15</v>
      </c>
      <c r="D23" s="72">
        <v>2256.99</v>
      </c>
      <c r="E23" s="81">
        <v>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5">
        <f t="shared" si="0"/>
        <v>4329.139999999999</v>
      </c>
      <c r="X23" s="33">
        <f>IF(Паспорт!P23&gt;0,Паспорт!P23,X22)</f>
        <v>34.2</v>
      </c>
      <c r="Y23" s="26"/>
      <c r="Z23" s="31"/>
    </row>
    <row r="24" spans="2:26" ht="15.75">
      <c r="B24" s="17">
        <v>11</v>
      </c>
      <c r="C24" s="72">
        <v>1710.89</v>
      </c>
      <c r="D24" s="72">
        <v>2181.6</v>
      </c>
      <c r="E24" s="81">
        <v>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5">
        <f t="shared" si="0"/>
        <v>3892.49</v>
      </c>
      <c r="X24" s="33">
        <f>IF(Паспорт!P24&gt;0,Паспорт!P24,X23)</f>
        <v>34.2</v>
      </c>
      <c r="Y24" s="26"/>
      <c r="Z24" s="31"/>
    </row>
    <row r="25" spans="2:26" ht="15.75">
      <c r="B25" s="17">
        <v>12</v>
      </c>
      <c r="C25" s="72">
        <v>1685.54</v>
      </c>
      <c r="D25" s="72">
        <v>2461.35</v>
      </c>
      <c r="E25" s="81">
        <v>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5">
        <f t="shared" si="0"/>
        <v>4146.889999999999</v>
      </c>
      <c r="X25" s="33">
        <f>IF(Паспорт!P25&gt;0,Паспорт!P25,X24)</f>
        <v>34.2</v>
      </c>
      <c r="Y25" s="26"/>
      <c r="Z25" s="31"/>
    </row>
    <row r="26" spans="2:26" ht="15.75">
      <c r="B26" s="17">
        <v>13</v>
      </c>
      <c r="C26" s="72">
        <v>1191.93</v>
      </c>
      <c r="D26" s="72">
        <v>2152.76</v>
      </c>
      <c r="E26" s="81">
        <v>55947.38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5">
        <f t="shared" si="0"/>
        <v>59292.07</v>
      </c>
      <c r="X26" s="33">
        <f>IF(Паспорт!P26&gt;0,Паспорт!P26,X25)</f>
        <v>34.2</v>
      </c>
      <c r="Y26" s="26"/>
      <c r="Z26" s="31"/>
    </row>
    <row r="27" spans="2:26" ht="15.75">
      <c r="B27" s="17">
        <v>14</v>
      </c>
      <c r="C27" s="72">
        <v>1201.9</v>
      </c>
      <c r="D27" s="72">
        <v>2085.3</v>
      </c>
      <c r="E27" s="81">
        <v>3.95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5">
        <f t="shared" si="0"/>
        <v>3291.15</v>
      </c>
      <c r="X27" s="33">
        <f>IF(Паспорт!P27&gt;0,Паспорт!P27,X26)</f>
        <v>34.2</v>
      </c>
      <c r="Y27" s="26"/>
      <c r="Z27" s="31"/>
    </row>
    <row r="28" spans="2:26" ht="15.75">
      <c r="B28" s="17">
        <v>15</v>
      </c>
      <c r="C28" s="72">
        <v>1157.26</v>
      </c>
      <c r="D28" s="72">
        <v>1985.48</v>
      </c>
      <c r="E28" s="81">
        <v>61224.42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5">
        <f t="shared" si="0"/>
        <v>64367.159999999996</v>
      </c>
      <c r="X28" s="33">
        <f>IF(Паспорт!P28&gt;0,Паспорт!P28,X27)</f>
        <v>34.2</v>
      </c>
      <c r="Y28" s="26"/>
      <c r="Z28" s="31"/>
    </row>
    <row r="29" spans="2:26" ht="15.75">
      <c r="B29" s="19">
        <v>16</v>
      </c>
      <c r="C29" s="72">
        <v>1128.2</v>
      </c>
      <c r="D29" s="72">
        <v>2026.57</v>
      </c>
      <c r="E29" s="81">
        <v>53310.79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5">
        <f t="shared" si="0"/>
        <v>56465.56</v>
      </c>
      <c r="X29" s="33">
        <f>IF(Паспорт!P29&gt;0,Паспорт!P29,X28)</f>
        <v>34.2</v>
      </c>
      <c r="Y29" s="26"/>
      <c r="Z29" s="31"/>
    </row>
    <row r="30" spans="2:26" ht="15.75">
      <c r="B30" s="19">
        <v>17</v>
      </c>
      <c r="C30" s="72">
        <v>1038.57</v>
      </c>
      <c r="D30" s="72">
        <v>1905.94</v>
      </c>
      <c r="E30" s="81">
        <v>54474.23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5">
        <f t="shared" si="0"/>
        <v>57418.740000000005</v>
      </c>
      <c r="X30" s="33">
        <f>IF(Паспорт!P30&gt;0,Паспорт!P30,X29)</f>
        <v>34.2</v>
      </c>
      <c r="Y30" s="26"/>
      <c r="Z30" s="31"/>
    </row>
    <row r="31" spans="2:26" ht="15.75">
      <c r="B31" s="19">
        <v>18</v>
      </c>
      <c r="C31" s="72">
        <v>921.66</v>
      </c>
      <c r="D31" s="72">
        <v>1878.95</v>
      </c>
      <c r="E31" s="81">
        <v>47858.59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5">
        <f t="shared" si="0"/>
        <v>50659.2</v>
      </c>
      <c r="X31" s="33">
        <f>IF(Паспорт!P31&gt;0,Паспорт!P31,X30)</f>
        <v>34.2</v>
      </c>
      <c r="Y31" s="26"/>
      <c r="Z31" s="31"/>
    </row>
    <row r="32" spans="2:26" ht="15.75">
      <c r="B32" s="19">
        <v>19</v>
      </c>
      <c r="C32" s="72">
        <v>973.26</v>
      </c>
      <c r="D32" s="72">
        <v>1622.34</v>
      </c>
      <c r="E32" s="81">
        <v>50626.42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5">
        <f t="shared" si="0"/>
        <v>53222.02</v>
      </c>
      <c r="X32" s="33">
        <f>IF(Паспорт!P32&gt;0,Паспорт!P32,X31)</f>
        <v>34.2</v>
      </c>
      <c r="Y32" s="26"/>
      <c r="Z32" s="31"/>
    </row>
    <row r="33" spans="2:26" ht="15.75">
      <c r="B33" s="19">
        <v>20</v>
      </c>
      <c r="C33" s="72">
        <v>1047.53</v>
      </c>
      <c r="D33" s="72">
        <v>1884.82</v>
      </c>
      <c r="E33" s="81">
        <v>38557.93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5">
        <f t="shared" si="0"/>
        <v>41490.28</v>
      </c>
      <c r="X33" s="33">
        <f>IF(Паспорт!P33&gt;0,Паспорт!P33,X32)</f>
        <v>34.2</v>
      </c>
      <c r="Y33" s="26"/>
      <c r="Z33" s="31"/>
    </row>
    <row r="34" spans="2:26" ht="15.75">
      <c r="B34" s="19">
        <v>21</v>
      </c>
      <c r="C34" s="72">
        <v>985.16</v>
      </c>
      <c r="D34" s="72">
        <v>1739.36</v>
      </c>
      <c r="E34" s="81">
        <v>39767.2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5">
        <f t="shared" si="0"/>
        <v>42491.719999999994</v>
      </c>
      <c r="X34" s="33">
        <f>IF(Паспорт!P34&gt;0,Паспорт!P34,X33)</f>
        <v>34.2</v>
      </c>
      <c r="Y34" s="26"/>
      <c r="Z34" s="31"/>
    </row>
    <row r="35" spans="2:26" ht="15.75">
      <c r="B35" s="19">
        <v>22</v>
      </c>
      <c r="C35" s="72">
        <v>971.49</v>
      </c>
      <c r="D35" s="72">
        <v>1647.33</v>
      </c>
      <c r="E35" s="81">
        <v>49652.04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5">
        <f t="shared" si="0"/>
        <v>52270.86</v>
      </c>
      <c r="X35" s="33">
        <f>IF(Паспорт!P35&gt;0,Паспорт!P35,X34)</f>
        <v>34.75</v>
      </c>
      <c r="Y35" s="26"/>
      <c r="Z35" s="31"/>
    </row>
    <row r="36" spans="2:26" ht="15.75">
      <c r="B36" s="19">
        <v>23</v>
      </c>
      <c r="C36" s="72">
        <v>1049.18</v>
      </c>
      <c r="D36" s="72">
        <v>1719.9</v>
      </c>
      <c r="E36" s="81">
        <v>74664.43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5">
        <f t="shared" si="0"/>
        <v>77433.51</v>
      </c>
      <c r="X36" s="33">
        <f>IF(Паспорт!P36&gt;0,Паспорт!P36,X35)</f>
        <v>34.75</v>
      </c>
      <c r="Y36" s="26"/>
      <c r="Z36" s="31"/>
    </row>
    <row r="37" spans="2:26" ht="15.75">
      <c r="B37" s="19">
        <v>24</v>
      </c>
      <c r="C37" s="72">
        <v>980.09</v>
      </c>
      <c r="D37" s="72">
        <v>1632.99</v>
      </c>
      <c r="E37" s="81">
        <v>29901.96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5">
        <f t="shared" si="0"/>
        <v>32515.04</v>
      </c>
      <c r="X37" s="33">
        <f>IF(Паспорт!P37&gt;0,Паспорт!P37,X36)</f>
        <v>34.75</v>
      </c>
      <c r="Y37" s="26"/>
      <c r="Z37" s="31"/>
    </row>
    <row r="38" spans="2:26" ht="15.75">
      <c r="B38" s="19">
        <v>25</v>
      </c>
      <c r="C38" s="72">
        <v>923.13</v>
      </c>
      <c r="D38" s="72">
        <v>1661.56</v>
      </c>
      <c r="E38" s="81">
        <v>107.99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5">
        <f t="shared" si="0"/>
        <v>2692.68</v>
      </c>
      <c r="X38" s="33">
        <f>IF(Паспорт!P38&gt;0,Паспорт!P38,X37)</f>
        <v>34.75</v>
      </c>
      <c r="Y38" s="26"/>
      <c r="Z38" s="31"/>
    </row>
    <row r="39" spans="2:26" ht="15.75">
      <c r="B39" s="19">
        <v>26</v>
      </c>
      <c r="C39" s="72">
        <v>933.93</v>
      </c>
      <c r="D39" s="72">
        <v>1646.61</v>
      </c>
      <c r="E39" s="81">
        <v>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>
        <f t="shared" si="0"/>
        <v>2580.54</v>
      </c>
      <c r="X39" s="33">
        <f>IF(Паспорт!P39&gt;0,Паспорт!P39,X38)</f>
        <v>34.75</v>
      </c>
      <c r="Y39" s="26"/>
      <c r="Z39" s="31"/>
    </row>
    <row r="40" spans="2:26" ht="15.75">
      <c r="B40" s="19">
        <v>27</v>
      </c>
      <c r="C40" s="72">
        <v>891.9</v>
      </c>
      <c r="D40" s="72">
        <v>1564.76</v>
      </c>
      <c r="E40" s="81">
        <v>0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5">
        <f t="shared" si="0"/>
        <v>2456.66</v>
      </c>
      <c r="X40" s="33">
        <f>IF(Паспорт!P40&gt;0,Паспорт!P40,X39)</f>
        <v>34.75</v>
      </c>
      <c r="Y40" s="26"/>
      <c r="Z40" s="31"/>
    </row>
    <row r="41" spans="2:26" ht="15.75">
      <c r="B41" s="19">
        <v>28</v>
      </c>
      <c r="C41" s="72">
        <v>1014.03</v>
      </c>
      <c r="D41" s="72">
        <v>1774.75</v>
      </c>
      <c r="E41" s="81">
        <v>17526.15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5">
        <f t="shared" si="0"/>
        <v>20314.93</v>
      </c>
      <c r="X41" s="33">
        <f>IF(Паспорт!P41&gt;0,Паспорт!P41,X40)</f>
        <v>34.75</v>
      </c>
      <c r="Y41" s="26"/>
      <c r="Z41" s="31"/>
    </row>
    <row r="42" spans="2:26" ht="13.5" customHeight="1">
      <c r="B42" s="19">
        <v>29</v>
      </c>
      <c r="C42" s="72">
        <v>972.29</v>
      </c>
      <c r="D42" s="72">
        <v>1689.79</v>
      </c>
      <c r="E42" s="81">
        <v>22076.49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5">
        <f t="shared" si="0"/>
        <v>24738.57</v>
      </c>
      <c r="X42" s="33">
        <f>IF(Паспорт!P42&gt;0,Паспорт!P42,X41)</f>
        <v>34.75</v>
      </c>
      <c r="Y42" s="26"/>
      <c r="Z42" s="31"/>
    </row>
    <row r="43" spans="2:26" ht="14.25" customHeight="1">
      <c r="B43" s="19">
        <v>30</v>
      </c>
      <c r="C43" s="72">
        <v>973.77</v>
      </c>
      <c r="D43" s="72">
        <v>1706.33</v>
      </c>
      <c r="E43" s="81">
        <v>11192.32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5">
        <f t="shared" si="0"/>
        <v>13872.42</v>
      </c>
      <c r="X43" s="33">
        <f>IF(Паспорт!P43&gt;0,Паспорт!P43,X42)</f>
        <v>34.75</v>
      </c>
      <c r="Y43" s="26"/>
      <c r="Z43" s="31"/>
    </row>
    <row r="44" spans="2:26" ht="13.5" customHeight="1" hidden="1">
      <c r="B44" s="19">
        <v>31</v>
      </c>
      <c r="C44" s="72">
        <v>1158.87</v>
      </c>
      <c r="D44" s="72">
        <v>2183.6</v>
      </c>
      <c r="E44" s="81">
        <v>58809.37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5">
        <f t="shared" si="0"/>
        <v>62151.840000000004</v>
      </c>
      <c r="X44" s="33">
        <f>IF(Паспорт!P44&gt;0,Паспорт!P44,X43)</f>
        <v>34.75</v>
      </c>
      <c r="Y44" s="26"/>
      <c r="Z44" s="31"/>
    </row>
    <row r="45" spans="2:27" ht="66" customHeight="1">
      <c r="B45" s="19" t="s">
        <v>41</v>
      </c>
      <c r="C45" s="73">
        <f>SUM(C14:C43)</f>
        <v>43235.579999999994</v>
      </c>
      <c r="D45" s="74">
        <f>SUM(D14:D43)</f>
        <v>59508.49</v>
      </c>
      <c r="E45" s="118" t="s">
        <v>64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6">
        <f>SUM(W14:W43)</f>
        <v>1031404.29</v>
      </c>
      <c r="X45" s="34">
        <f>SUMPRODUCT(X14:X44,W14:W44)/SUM(W14:W44)</f>
        <v>34.43913394066018</v>
      </c>
      <c r="Y45" s="30"/>
      <c r="Z45" s="113" t="s">
        <v>42</v>
      </c>
      <c r="AA45" s="113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7"/>
      <c r="Z46"/>
    </row>
    <row r="47" spans="3:26" ht="12.75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28"/>
      <c r="Z47"/>
    </row>
    <row r="48" spans="2:26" ht="12.75">
      <c r="B48" s="119" t="s">
        <v>65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28"/>
      <c r="Y48" s="28"/>
      <c r="Z48"/>
    </row>
    <row r="49" spans="3:4" ht="12.75">
      <c r="C49" s="1"/>
      <c r="D49" s="1"/>
    </row>
    <row r="50" spans="3:29" s="1" customFormat="1" ht="15">
      <c r="C50" s="13" t="s">
        <v>49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 t="s">
        <v>50</v>
      </c>
      <c r="Q50" s="13"/>
      <c r="R50" s="13"/>
      <c r="S50" s="13"/>
      <c r="T50" s="66"/>
      <c r="U50" s="67"/>
      <c r="V50" s="82" t="s">
        <v>63</v>
      </c>
      <c r="W50" s="79"/>
      <c r="X50" s="80"/>
      <c r="Y50" s="68"/>
      <c r="AC50" s="69"/>
    </row>
    <row r="51" spans="3:25" ht="12.75">
      <c r="C51" s="1"/>
      <c r="D51" s="1" t="s">
        <v>38</v>
      </c>
      <c r="O51" s="2"/>
      <c r="P51" s="16" t="s">
        <v>29</v>
      </c>
      <c r="Q51" s="16"/>
      <c r="T51" s="15" t="s">
        <v>0</v>
      </c>
      <c r="V51" s="15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13" t="s">
        <v>54</v>
      </c>
      <c r="Q52" s="14"/>
      <c r="R52" s="14"/>
      <c r="S52" s="14"/>
      <c r="T52" s="14"/>
      <c r="U52" s="14"/>
      <c r="V52" s="78" t="s">
        <v>63</v>
      </c>
      <c r="W52" s="71"/>
      <c r="X52" s="14"/>
      <c r="Y52" s="29"/>
    </row>
    <row r="53" spans="3:25" ht="12.75">
      <c r="C53" s="1"/>
      <c r="D53" s="1" t="s">
        <v>39</v>
      </c>
      <c r="O53" s="2"/>
      <c r="P53" s="15" t="s">
        <v>29</v>
      </c>
      <c r="Q53" s="15"/>
      <c r="T53" s="15" t="s">
        <v>0</v>
      </c>
      <c r="V53" s="15" t="s">
        <v>16</v>
      </c>
      <c r="Y53" s="2"/>
    </row>
  </sheetData>
  <sheetProtection/>
  <mergeCells count="32">
    <mergeCell ref="B48:W48"/>
    <mergeCell ref="Z45:AA45"/>
    <mergeCell ref="E11:E13"/>
    <mergeCell ref="I11:I13"/>
    <mergeCell ref="W10:W13"/>
    <mergeCell ref="X10:X13"/>
    <mergeCell ref="N11:N13"/>
    <mergeCell ref="C10:V10"/>
    <mergeCell ref="Z14:AA21"/>
    <mergeCell ref="P11:P13"/>
    <mergeCell ref="Q11:Q13"/>
    <mergeCell ref="S11:S13"/>
    <mergeCell ref="V11:V13"/>
    <mergeCell ref="H11:H13"/>
    <mergeCell ref="C5:X5"/>
    <mergeCell ref="B8:X8"/>
    <mergeCell ref="D11:D13"/>
    <mergeCell ref="F11:F13"/>
    <mergeCell ref="G11:G13"/>
    <mergeCell ref="K11:K13"/>
    <mergeCell ref="L11:L13"/>
    <mergeCell ref="M11:M13"/>
    <mergeCell ref="O11:O13"/>
    <mergeCell ref="J11:J13"/>
    <mergeCell ref="C47:X47"/>
    <mergeCell ref="C11:C13"/>
    <mergeCell ref="B6:Y6"/>
    <mergeCell ref="B7:Y7"/>
    <mergeCell ref="T11:T13"/>
    <mergeCell ref="U11:U13"/>
    <mergeCell ref="R11:R13"/>
    <mergeCell ref="B10:B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2016-06-30T12:17:20Z</cp:lastPrinted>
  <dcterms:created xsi:type="dcterms:W3CDTF">2010-01-29T08:37:16Z</dcterms:created>
  <dcterms:modified xsi:type="dcterms:W3CDTF">2016-07-01T13:12:14Z</dcterms:modified>
  <cp:category/>
  <cp:version/>
  <cp:contentType/>
  <cp:contentStatus/>
</cp:coreProperties>
</file>