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<sst xmlns="http://schemas.openxmlformats.org/spreadsheetml/2006/main" count="77" uniqueCount="59">
  <si>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</si>
  <si>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</si>
  <si>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</si>
  <si>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</si>
  <si>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</si>
  <si>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</si>
  <si>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</si>
  <si>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</si>
  <si>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</si>
  <si>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</si>
  <si>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</si>
  <si>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</si>
  <si>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</si>
  <si>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</si>
  <si>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</si>
  <si>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</si>
  <si>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</si>
  <si>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</si>
  <si>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</si>
  <si>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</si>
  <si>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</si>
  <si>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</si>
  <si>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</si>
  <si>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</si>
  <si>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</si>
  <si>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</si>
  <si>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</si>
  <si>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</si>
  <si>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</si>
  <si>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</si>
  <si>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</si>
  <si>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</si>
  <si>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</si>
  <si>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</si>
  <si>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</si>
  <si>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</si>
  <si>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</si>
  <si>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</si>
  <si>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</si>
  <si>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</si>
  <si>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</si>
  <si>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</si>
  <si>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</si>
  <si>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</si>
  <si>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</si>
  <si>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</si>
  <si>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</si>
  <si>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</si>
  <si>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</si>
  <si>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</si>
  <si>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</si>
  <si>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</si>
  <si>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</si>
  <si>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</si>
  <si>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</si>
  <si>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</si>
  <si>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01.06.2016р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30.06.2016р.</t>
    </r>
  </si>
  <si>
    <t xml:space="preserve">    з газопроводу   Ольховське ГКР-Луганська ГРС-2     за період з   01.06.2016р. по 30.06.2016р.</t>
  </si>
  <si>
    <t>01.07.2016р.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</si>
</sst>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20" xfId="0" applyBorder="1" applyAlignment="1">
      <alignment wrapText="1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0">
      <selection activeCell="AA40" sqref="AA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1" t="s">
        <v>18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2:29" s="43" customFormat="1" ht="18.75" customHeight="1"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AC7" s="44"/>
    </row>
    <row r="8" spans="2:29" s="43" customFormat="1" ht="19.5" customHeight="1">
      <c r="B8" s="91" t="s">
        <v>56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8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9"/>
      <c r="O10" s="95" t="s">
        <v>6</v>
      </c>
      <c r="P10" s="96"/>
      <c r="Q10" s="96"/>
      <c r="R10" s="96"/>
      <c r="S10" s="96"/>
      <c r="T10" s="96"/>
      <c r="U10" s="103" t="s">
        <v>22</v>
      </c>
      <c r="V10" s="88" t="s">
        <v>23</v>
      </c>
      <c r="W10" s="88" t="s">
        <v>34</v>
      </c>
      <c r="X10" s="88" t="s">
        <v>25</v>
      </c>
      <c r="Y10" s="88" t="s">
        <v>24</v>
      </c>
      <c r="Z10" s="3"/>
      <c r="AB10" s="6"/>
      <c r="AC10"/>
    </row>
    <row r="11" spans="2:29" ht="48.75" customHeight="1">
      <c r="B11" s="89"/>
      <c r="C11" s="92" t="s">
        <v>2</v>
      </c>
      <c r="D11" s="93" t="s">
        <v>3</v>
      </c>
      <c r="E11" s="93" t="s">
        <v>4</v>
      </c>
      <c r="F11" s="93" t="s">
        <v>5</v>
      </c>
      <c r="G11" s="93" t="s">
        <v>8</v>
      </c>
      <c r="H11" s="93" t="s">
        <v>9</v>
      </c>
      <c r="I11" s="93" t="s">
        <v>10</v>
      </c>
      <c r="J11" s="93" t="s">
        <v>11</v>
      </c>
      <c r="K11" s="93" t="s">
        <v>12</v>
      </c>
      <c r="L11" s="93" t="s">
        <v>13</v>
      </c>
      <c r="M11" s="88" t="s">
        <v>14</v>
      </c>
      <c r="N11" s="88" t="s">
        <v>15</v>
      </c>
      <c r="O11" s="88" t="s">
        <v>7</v>
      </c>
      <c r="P11" s="88" t="s">
        <v>19</v>
      </c>
      <c r="Q11" s="88" t="s">
        <v>32</v>
      </c>
      <c r="R11" s="88" t="s">
        <v>20</v>
      </c>
      <c r="S11" s="88" t="s">
        <v>33</v>
      </c>
      <c r="T11" s="88" t="s">
        <v>21</v>
      </c>
      <c r="U11" s="104"/>
      <c r="V11" s="89"/>
      <c r="W11" s="89"/>
      <c r="X11" s="89"/>
      <c r="Y11" s="89"/>
      <c r="Z11" s="3"/>
      <c r="AB11" s="6"/>
      <c r="AC11"/>
    </row>
    <row r="12" spans="2:29" ht="15.75" customHeight="1">
      <c r="B12" s="8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89"/>
      <c r="N12" s="89"/>
      <c r="O12" s="89"/>
      <c r="P12" s="89"/>
      <c r="Q12" s="89"/>
      <c r="R12" s="89"/>
      <c r="S12" s="89"/>
      <c r="T12" s="89"/>
      <c r="U12" s="104"/>
      <c r="V12" s="89"/>
      <c r="W12" s="89"/>
      <c r="X12" s="89"/>
      <c r="Y12" s="89"/>
      <c r="Z12" s="3"/>
      <c r="AB12" s="6"/>
      <c r="AC12"/>
    </row>
    <row r="13" spans="2:29" ht="30" customHeight="1">
      <c r="B13" s="94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0"/>
      <c r="N13" s="90"/>
      <c r="O13" s="90"/>
      <c r="P13" s="90"/>
      <c r="Q13" s="90"/>
      <c r="R13" s="90"/>
      <c r="S13" s="90"/>
      <c r="T13" s="90"/>
      <c r="U13" s="105"/>
      <c r="V13" s="90"/>
      <c r="W13" s="90"/>
      <c r="X13" s="90"/>
      <c r="Y13" s="90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5" ht="12.75" customHeight="1">
      <c r="B22" s="14">
        <v>9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0"/>
      <c r="P22" s="62"/>
      <c r="Q22" s="63"/>
      <c r="R22" s="62"/>
      <c r="S22" s="63"/>
      <c r="T22" s="62"/>
      <c r="U22" s="64"/>
      <c r="V22" s="64"/>
      <c r="W22" s="71"/>
      <c r="X22" s="71"/>
      <c r="Y22" s="71"/>
    </row>
    <row r="23" spans="2:28" s="78" customFormat="1" ht="12.75" customHeight="1">
      <c r="B23" s="45">
        <v>10</v>
      </c>
      <c r="C23" s="49">
        <v>91.6507</v>
      </c>
      <c r="D23" s="49">
        <v>3.1817</v>
      </c>
      <c r="E23" s="49">
        <v>0.9339</v>
      </c>
      <c r="F23" s="49">
        <v>0.1238</v>
      </c>
      <c r="G23" s="49">
        <v>0.2089</v>
      </c>
      <c r="H23" s="49">
        <v>0.0215</v>
      </c>
      <c r="I23" s="49">
        <v>0.0573</v>
      </c>
      <c r="J23" s="49">
        <v>0.0478</v>
      </c>
      <c r="K23" s="49">
        <v>0.0764</v>
      </c>
      <c r="L23" s="49">
        <v>0.0109</v>
      </c>
      <c r="M23" s="49">
        <v>3.5695</v>
      </c>
      <c r="N23" s="49">
        <v>0.1176</v>
      </c>
      <c r="O23" s="49">
        <v>0.7281</v>
      </c>
      <c r="P23" s="50">
        <v>33.9956</v>
      </c>
      <c r="Q23" s="86">
        <v>8119.7</v>
      </c>
      <c r="R23" s="50">
        <v>37.65</v>
      </c>
      <c r="S23" s="51">
        <v>8994</v>
      </c>
      <c r="T23" s="50">
        <v>48.43</v>
      </c>
      <c r="U23" s="51">
        <v>-7.6</v>
      </c>
      <c r="V23" s="51">
        <v>-4.8</v>
      </c>
      <c r="W23" s="87" t="s">
        <v>55</v>
      </c>
      <c r="X23" s="47">
        <v>0.007</v>
      </c>
      <c r="Y23" s="48">
        <v>0.0002</v>
      </c>
      <c r="AA23" s="79">
        <f>SUM(C23:N23)</f>
        <v>100.00000000000001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5" ht="12.75" customHeight="1">
      <c r="B25" s="14">
        <v>12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70"/>
      <c r="P25" s="62"/>
      <c r="Q25" s="63"/>
      <c r="R25" s="62"/>
      <c r="S25" s="63"/>
      <c r="T25" s="62"/>
      <c r="U25" s="64"/>
      <c r="V25" s="64"/>
      <c r="W25" s="60"/>
      <c r="X25" s="60"/>
      <c r="Y25" s="65"/>
    </row>
    <row r="26" spans="2:28" s="78" customFormat="1" ht="12.75" customHeight="1">
      <c r="B26" s="45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1"/>
      <c r="T26" s="50"/>
      <c r="U26" s="51"/>
      <c r="V26" s="51"/>
      <c r="W26" s="46"/>
      <c r="X26" s="47"/>
      <c r="Y26" s="48"/>
      <c r="AA26" s="79">
        <f>SUM(C26:N26)</f>
        <v>0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2.75" customHeight="1" hidden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3"/>
      <c r="U46" s="74"/>
      <c r="V46" s="74"/>
      <c r="W46" s="97">
        <v>42551</v>
      </c>
      <c r="X46" s="98"/>
      <c r="Y46" s="75"/>
      <c r="AC46" s="76"/>
    </row>
    <row r="47" spans="4:29" s="1" customFormat="1" ht="12.75">
      <c r="D47" s="1" t="s">
        <v>27</v>
      </c>
      <c r="O47" s="2"/>
      <c r="P47" s="77" t="s">
        <v>29</v>
      </c>
      <c r="Q47" s="77"/>
      <c r="T47" s="2"/>
      <c r="U47" s="2" t="s">
        <v>0</v>
      </c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74"/>
      <c r="V48" s="74"/>
      <c r="W48" s="97">
        <v>42551</v>
      </c>
      <c r="X48" s="98"/>
      <c r="Y48" s="10"/>
      <c r="AC48" s="76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76"/>
    </row>
  </sheetData>
  <sheetProtection/>
  <mergeCells count="31">
    <mergeCell ref="M11:M13"/>
    <mergeCell ref="C10:N10"/>
    <mergeCell ref="L11:L13"/>
    <mergeCell ref="W46:X46"/>
    <mergeCell ref="B7:Y7"/>
    <mergeCell ref="E11:E13"/>
    <mergeCell ref="C6:AA6"/>
    <mergeCell ref="Y10:Y13"/>
    <mergeCell ref="U10:U13"/>
    <mergeCell ref="D11:D13"/>
    <mergeCell ref="G11:G13"/>
    <mergeCell ref="P11:P13"/>
    <mergeCell ref="I11:I13"/>
    <mergeCell ref="O10:T10"/>
    <mergeCell ref="W48:X48"/>
    <mergeCell ref="S11:S13"/>
    <mergeCell ref="N11:N13"/>
    <mergeCell ref="K11:K13"/>
    <mergeCell ref="J11:J13"/>
    <mergeCell ref="R11:R13"/>
    <mergeCell ref="W10:W13"/>
    <mergeCell ref="O11:O13"/>
    <mergeCell ref="T11:T13"/>
    <mergeCell ref="B8:Y8"/>
    <mergeCell ref="C11:C13"/>
    <mergeCell ref="F11:F13"/>
    <mergeCell ref="Q11:Q13"/>
    <mergeCell ref="X10:X13"/>
    <mergeCell ref="B10:B13"/>
    <mergeCell ref="V10:V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6" zoomScaleNormal="86" zoomScaleSheetLayoutView="78" workbookViewId="0" topLeftCell="A1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07" t="s">
        <v>35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8"/>
    </row>
    <row r="6" spans="2:25" ht="18" customHeight="1">
      <c r="B6" s="108" t="s">
        <v>52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20"/>
    </row>
    <row r="7" spans="2:25" ht="18" customHeight="1">
      <c r="B7" s="110" t="s">
        <v>57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9"/>
    </row>
    <row r="8" spans="2:25" ht="18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88" t="s">
        <v>26</v>
      </c>
      <c r="C10" s="95" t="s">
        <v>39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12" t="s">
        <v>40</v>
      </c>
      <c r="X10" s="117" t="s">
        <v>42</v>
      </c>
      <c r="Y10" s="22"/>
      <c r="Z10"/>
    </row>
    <row r="11" spans="2:26" ht="48.75" customHeight="1">
      <c r="B11" s="89"/>
      <c r="C11" s="92" t="s">
        <v>53</v>
      </c>
      <c r="D11" s="93"/>
      <c r="E11" s="93"/>
      <c r="F11" s="93"/>
      <c r="G11" s="93"/>
      <c r="H11" s="93"/>
      <c r="I11" s="93"/>
      <c r="J11" s="93"/>
      <c r="K11" s="93"/>
      <c r="L11" s="93"/>
      <c r="M11" s="88"/>
      <c r="N11" s="88"/>
      <c r="O11" s="88"/>
      <c r="P11" s="88"/>
      <c r="Q11" s="88"/>
      <c r="R11" s="88"/>
      <c r="S11" s="88"/>
      <c r="T11" s="88"/>
      <c r="U11" s="88"/>
      <c r="V11" s="113"/>
      <c r="W11" s="112"/>
      <c r="X11" s="118"/>
      <c r="Y11" s="22"/>
      <c r="Z11"/>
    </row>
    <row r="12" spans="2:26" ht="15.75" customHeight="1">
      <c r="B12" s="89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89"/>
      <c r="N12" s="89"/>
      <c r="O12" s="89"/>
      <c r="P12" s="89"/>
      <c r="Q12" s="89"/>
      <c r="R12" s="89"/>
      <c r="S12" s="89"/>
      <c r="T12" s="89"/>
      <c r="U12" s="89"/>
      <c r="V12" s="114"/>
      <c r="W12" s="112"/>
      <c r="X12" s="118"/>
      <c r="Y12" s="22"/>
      <c r="Z12"/>
    </row>
    <row r="13" spans="2:26" ht="30" customHeight="1">
      <c r="B13" s="94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0"/>
      <c r="N13" s="90"/>
      <c r="O13" s="90"/>
      <c r="P13" s="90"/>
      <c r="Q13" s="90"/>
      <c r="R13" s="90"/>
      <c r="S13" s="90"/>
      <c r="T13" s="90"/>
      <c r="U13" s="90"/>
      <c r="V13" s="115"/>
      <c r="W13" s="112"/>
      <c r="X13" s="119"/>
      <c r="Y13" s="22"/>
      <c r="Z13"/>
    </row>
    <row r="14" spans="2:27" ht="15.75" customHeight="1">
      <c r="B14" s="14">
        <v>1</v>
      </c>
      <c r="C14" s="81">
        <v>10037.71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10037.71</v>
      </c>
      <c r="X14" s="40">
        <v>33.84</v>
      </c>
      <c r="Y14" s="23"/>
      <c r="Z14" s="116" t="s">
        <v>43</v>
      </c>
      <c r="AA14" s="116"/>
    </row>
    <row r="15" spans="2:27" ht="15.75">
      <c r="B15" s="14">
        <v>2</v>
      </c>
      <c r="C15" s="81">
        <v>7584.05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7584.05</v>
      </c>
      <c r="X15" s="30">
        <f>IF(Паспорт!P15&gt;0,Паспорт!P15,X14)</f>
        <v>33.84</v>
      </c>
      <c r="Y15" s="23"/>
      <c r="Z15" s="116"/>
      <c r="AA15" s="116"/>
    </row>
    <row r="16" spans="2:27" ht="15.75">
      <c r="B16" s="14">
        <v>3</v>
      </c>
      <c r="C16" s="81">
        <v>7244.29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7244.29</v>
      </c>
      <c r="X16" s="30">
        <f>IF(Паспорт!P16&gt;0,Паспорт!P16,X15)</f>
        <v>33.84</v>
      </c>
      <c r="Y16" s="23"/>
      <c r="Z16" s="116"/>
      <c r="AA16" s="116"/>
    </row>
    <row r="17" spans="2:27" ht="15.75">
      <c r="B17" s="14">
        <v>4</v>
      </c>
      <c r="C17" s="81">
        <v>7318.28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7318.28</v>
      </c>
      <c r="X17" s="30">
        <f>IF(Паспорт!P17&gt;0,Паспорт!P17,X16)</f>
        <v>33.84</v>
      </c>
      <c r="Y17" s="23"/>
      <c r="Z17" s="116"/>
      <c r="AA17" s="116"/>
    </row>
    <row r="18" spans="2:27" ht="15.75">
      <c r="B18" s="14">
        <v>5</v>
      </c>
      <c r="C18" s="81">
        <v>7146.29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7146.29</v>
      </c>
      <c r="X18" s="30">
        <f>IF(Паспорт!P18&gt;0,Паспорт!P18,X17)</f>
        <v>33.84</v>
      </c>
      <c r="Y18" s="23"/>
      <c r="Z18" s="116"/>
      <c r="AA18" s="116"/>
    </row>
    <row r="19" spans="2:27" ht="15.75" customHeight="1">
      <c r="B19" s="14">
        <v>6</v>
      </c>
      <c r="C19" s="81">
        <v>7827.41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7827.41</v>
      </c>
      <c r="X19" s="30">
        <f>IF(Паспорт!P19&gt;0,Паспорт!P19,X18)</f>
        <v>33.84</v>
      </c>
      <c r="Y19" s="23"/>
      <c r="Z19" s="116"/>
      <c r="AA19" s="116"/>
    </row>
    <row r="20" spans="2:27" ht="15.75">
      <c r="B20" s="14">
        <v>7</v>
      </c>
      <c r="C20" s="81">
        <v>9867.03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9867.03</v>
      </c>
      <c r="X20" s="30">
        <f>IF(Паспорт!P20&gt;0,Паспорт!P20,X19)</f>
        <v>33.84</v>
      </c>
      <c r="Y20" s="23"/>
      <c r="Z20" s="116"/>
      <c r="AA20" s="116"/>
    </row>
    <row r="21" spans="2:27" ht="15.75">
      <c r="B21" s="14">
        <v>8</v>
      </c>
      <c r="C21" s="81">
        <v>11569.07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11569.07</v>
      </c>
      <c r="X21" s="30">
        <f>IF(Паспорт!P21&gt;0,Паспорт!P21,X20)</f>
        <v>33.84</v>
      </c>
      <c r="Y21" s="23"/>
      <c r="Z21" s="116"/>
      <c r="AA21" s="116"/>
    </row>
    <row r="22" spans="2:26" ht="15" customHeight="1">
      <c r="B22" s="14">
        <v>9</v>
      </c>
      <c r="C22" s="81">
        <v>10267.61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10267.61</v>
      </c>
      <c r="X22" s="30">
        <f>IF(Паспорт!P22&gt;0,Паспорт!P22,X21)</f>
        <v>33.84</v>
      </c>
      <c r="Y22" s="23"/>
      <c r="Z22" s="28"/>
    </row>
    <row r="23" spans="2:26" ht="15.75">
      <c r="B23" s="14">
        <v>10</v>
      </c>
      <c r="C23" s="81">
        <v>8433.23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8433.23</v>
      </c>
      <c r="X23" s="30">
        <f>IF(Паспорт!P23&gt;0,Паспорт!P23,X22)</f>
        <v>33.9956</v>
      </c>
      <c r="Y23" s="23"/>
      <c r="Z23" s="28"/>
    </row>
    <row r="24" spans="2:26" ht="15.75">
      <c r="B24" s="14">
        <v>11</v>
      </c>
      <c r="C24" s="81">
        <v>8872.04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8872.04</v>
      </c>
      <c r="X24" s="30">
        <f>IF(Паспорт!P24&gt;0,Паспорт!P24,X23)</f>
        <v>33.9956</v>
      </c>
      <c r="Y24" s="23"/>
      <c r="Z24" s="28"/>
    </row>
    <row r="25" spans="2:26" ht="15.75">
      <c r="B25" s="14">
        <v>12</v>
      </c>
      <c r="C25" s="81">
        <v>7835.51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7835.51</v>
      </c>
      <c r="X25" s="30">
        <f>IF(Паспорт!P25&gt;0,Паспорт!P25,X24)</f>
        <v>33.9956</v>
      </c>
      <c r="Y25" s="23"/>
      <c r="Z25" s="28"/>
    </row>
    <row r="26" spans="2:26" ht="15.75">
      <c r="B26" s="14">
        <v>13</v>
      </c>
      <c r="C26" s="81">
        <v>6834.85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6834.85</v>
      </c>
      <c r="X26" s="30">
        <f>IF(Паспорт!P26&gt;0,Паспорт!P26,X25)</f>
        <v>33.9956</v>
      </c>
      <c r="Y26" s="23"/>
      <c r="Z26" s="28"/>
    </row>
    <row r="27" spans="2:26" ht="15.75">
      <c r="B27" s="14">
        <v>14</v>
      </c>
      <c r="C27" s="81">
        <v>5952.5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5952.5</v>
      </c>
      <c r="X27" s="30">
        <f>IF(Паспорт!P27&gt;0,Паспорт!P27,X26)</f>
        <v>33.9956</v>
      </c>
      <c r="Y27" s="23"/>
      <c r="Z27" s="28"/>
    </row>
    <row r="28" spans="2:26" ht="15.75">
      <c r="B28" s="14">
        <v>15</v>
      </c>
      <c r="C28" s="81">
        <v>5951.05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5951.05</v>
      </c>
      <c r="X28" s="30">
        <f>IF(Паспорт!P28&gt;0,Паспорт!P28,X27)</f>
        <v>33.9956</v>
      </c>
      <c r="Y28" s="23"/>
      <c r="Z28" s="28"/>
    </row>
    <row r="29" spans="2:26" ht="15.75">
      <c r="B29" s="15">
        <v>16</v>
      </c>
      <c r="C29" s="81">
        <v>5503.87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5503.87</v>
      </c>
      <c r="X29" s="30">
        <f>IF(Паспорт!P29&gt;0,Паспорт!P29,X28)</f>
        <v>33.9956</v>
      </c>
      <c r="Y29" s="23"/>
      <c r="Z29" s="28"/>
    </row>
    <row r="30" spans="2:26" ht="15.75">
      <c r="B30" s="15">
        <v>17</v>
      </c>
      <c r="C30" s="81">
        <v>5280.07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5280.07</v>
      </c>
      <c r="X30" s="30">
        <f>IF(Паспорт!P30&gt;0,Паспорт!P30,X29)</f>
        <v>33.9956</v>
      </c>
      <c r="Y30" s="23"/>
      <c r="Z30" s="28"/>
    </row>
    <row r="31" spans="2:26" ht="15.75">
      <c r="B31" s="15">
        <v>18</v>
      </c>
      <c r="C31" s="81">
        <v>5148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5148</v>
      </c>
      <c r="X31" s="30">
        <f>IF(Паспорт!P31&gt;0,Паспорт!P31,X30)</f>
        <v>33.9956</v>
      </c>
      <c r="Y31" s="23"/>
      <c r="Z31" s="28"/>
    </row>
    <row r="32" spans="2:26" ht="15.75">
      <c r="B32" s="15">
        <v>19</v>
      </c>
      <c r="C32" s="81">
        <v>4481.95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4481.95</v>
      </c>
      <c r="X32" s="30">
        <f>IF(Паспорт!P32&gt;0,Паспорт!P32,X31)</f>
        <v>33.9956</v>
      </c>
      <c r="Y32" s="23"/>
      <c r="Z32" s="28"/>
    </row>
    <row r="33" spans="2:26" ht="15.75">
      <c r="B33" s="15">
        <v>20</v>
      </c>
      <c r="C33" s="81">
        <v>4924.1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4924.1</v>
      </c>
      <c r="X33" s="30">
        <f>IF(Паспорт!P33&gt;0,Паспорт!P33,X32)</f>
        <v>33.9956</v>
      </c>
      <c r="Y33" s="23"/>
      <c r="Z33" s="28"/>
    </row>
    <row r="34" spans="2:26" ht="15.75">
      <c r="B34" s="15">
        <v>21</v>
      </c>
      <c r="C34" s="81">
        <v>4744.57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4744.57</v>
      </c>
      <c r="X34" s="30">
        <f>IF(Паспорт!P34&gt;0,Паспорт!P34,X33)</f>
        <v>33.9956</v>
      </c>
      <c r="Y34" s="23"/>
      <c r="Z34" s="28"/>
    </row>
    <row r="35" spans="2:26" ht="15.75">
      <c r="B35" s="15">
        <v>22</v>
      </c>
      <c r="C35" s="81">
        <v>5096.76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5096.76</v>
      </c>
      <c r="X35" s="30">
        <f>IF(Паспорт!P35&gt;0,Паспорт!P35,X34)</f>
        <v>33.9956</v>
      </c>
      <c r="Y35" s="23"/>
      <c r="Z35" s="28"/>
    </row>
    <row r="36" spans="2:26" ht="15.75">
      <c r="B36" s="15">
        <v>23</v>
      </c>
      <c r="C36" s="81">
        <v>5269.27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5269.27</v>
      </c>
      <c r="X36" s="30">
        <f>IF(Паспорт!P36&gt;0,Паспорт!P36,X35)</f>
        <v>33.9956</v>
      </c>
      <c r="Y36" s="23"/>
      <c r="Z36" s="28"/>
    </row>
    <row r="37" spans="2:26" ht="15.75">
      <c r="B37" s="15">
        <v>24</v>
      </c>
      <c r="C37" s="81">
        <v>5478.23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5478.23</v>
      </c>
      <c r="X37" s="30">
        <f>IF(Паспорт!P37&gt;0,Паспорт!P37,X36)</f>
        <v>33.9956</v>
      </c>
      <c r="Y37" s="23"/>
      <c r="Z37" s="28"/>
    </row>
    <row r="38" spans="2:26" ht="15.75">
      <c r="B38" s="15">
        <v>25</v>
      </c>
      <c r="C38" s="81">
        <v>5668.39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5668.39</v>
      </c>
      <c r="X38" s="30">
        <f>IF(Паспорт!P38&gt;0,Паспорт!P38,X37)</f>
        <v>33.9956</v>
      </c>
      <c r="Y38" s="23"/>
      <c r="Z38" s="28"/>
    </row>
    <row r="39" spans="2:26" ht="15.75">
      <c r="B39" s="15">
        <v>26</v>
      </c>
      <c r="C39" s="81">
        <v>5496.05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5496.05</v>
      </c>
      <c r="X39" s="30">
        <f>IF(Паспорт!P39&gt;0,Паспорт!P39,X38)</f>
        <v>33.9956</v>
      </c>
      <c r="Y39" s="23"/>
      <c r="Z39" s="28"/>
    </row>
    <row r="40" spans="2:26" ht="15.75">
      <c r="B40" s="15">
        <v>27</v>
      </c>
      <c r="C40" s="81">
        <v>5408.66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5408.66</v>
      </c>
      <c r="X40" s="30">
        <f>IF(Паспорт!P40&gt;0,Паспорт!P40,X39)</f>
        <v>33.9956</v>
      </c>
      <c r="Y40" s="23"/>
      <c r="Z40" s="28"/>
    </row>
    <row r="41" spans="2:26" ht="15.75">
      <c r="B41" s="15">
        <v>28</v>
      </c>
      <c r="C41" s="81">
        <v>5551.68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5551.68</v>
      </c>
      <c r="X41" s="30">
        <f>IF(Паспорт!P41&gt;0,Паспорт!P41,X40)</f>
        <v>33.9956</v>
      </c>
      <c r="Y41" s="23"/>
      <c r="Z41" s="28"/>
    </row>
    <row r="42" spans="2:26" ht="14.25" customHeight="1">
      <c r="B42" s="15">
        <v>29</v>
      </c>
      <c r="C42" s="81">
        <v>5334.67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5334.67</v>
      </c>
      <c r="X42" s="30">
        <f>IF(Паспорт!P42&gt;0,Паспорт!P42,X41)</f>
        <v>33.9956</v>
      </c>
      <c r="Y42" s="23"/>
      <c r="Z42" s="28"/>
    </row>
    <row r="43" spans="2:26" ht="15.75" customHeight="1">
      <c r="B43" s="15">
        <v>30</v>
      </c>
      <c r="C43" s="81">
        <v>5446.23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5446.23</v>
      </c>
      <c r="X43" s="30">
        <f>IF(Паспорт!P43&gt;0,Паспорт!P43,X42)</f>
        <v>33.9956</v>
      </c>
      <c r="Y43" s="23"/>
      <c r="Z43" s="28"/>
    </row>
    <row r="44" spans="2:26" ht="16.5" customHeight="1" hidden="1">
      <c r="B44" s="15">
        <v>31</v>
      </c>
      <c r="C44" s="81">
        <v>7063.33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7063.33</v>
      </c>
      <c r="X44" s="30">
        <f>IF(Паспорт!P44&gt;0,Паспорт!P44,X43)</f>
        <v>33.9956</v>
      </c>
      <c r="Y44" s="23"/>
      <c r="Z44" s="28"/>
    </row>
    <row r="45" spans="2:27" ht="66" customHeight="1">
      <c r="B45" s="15" t="s">
        <v>40</v>
      </c>
      <c r="C45" s="82">
        <f>SUM(C14:C43)</f>
        <v>201573.42000000007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201573.42000000007</v>
      </c>
      <c r="X45" s="31">
        <f>SUMPRODUCT(X14:X44,W14:W44)/SUM(W14:W44)</f>
        <v>33.936785401210464</v>
      </c>
      <c r="Y45" s="27"/>
      <c r="Z45" s="120" t="s">
        <v>41</v>
      </c>
      <c r="AA45" s="120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54" t="s">
        <v>58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4" t="s">
        <v>58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45:AA45"/>
    <mergeCell ref="E11:E13"/>
    <mergeCell ref="F11:F13"/>
    <mergeCell ref="I11:I13"/>
    <mergeCell ref="M11:M13"/>
    <mergeCell ref="T11:T13"/>
    <mergeCell ref="S11:S13"/>
    <mergeCell ref="C10:V10"/>
    <mergeCell ref="G11:G13"/>
    <mergeCell ref="R11:R13"/>
    <mergeCell ref="Z14:AA21"/>
    <mergeCell ref="D11:D13"/>
    <mergeCell ref="X10:X13"/>
    <mergeCell ref="C5:X5"/>
    <mergeCell ref="B6:X6"/>
    <mergeCell ref="B7:X7"/>
    <mergeCell ref="B8:X8"/>
    <mergeCell ref="B10:B13"/>
    <mergeCell ref="C11:C13"/>
    <mergeCell ref="W10:W13"/>
    <mergeCell ref="V11:V13"/>
    <mergeCell ref="H11:H13"/>
    <mergeCell ref="K11:K13"/>
    <mergeCell ref="U11:U13"/>
    <mergeCell ref="C47:X47"/>
    <mergeCell ref="J11:J13"/>
    <mergeCell ref="N11:N13"/>
    <mergeCell ref="O11:O13"/>
    <mergeCell ref="L11:L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2016-05-06T08:28:05Z</cp:lastPrinted>
  <dcterms:created xsi:type="dcterms:W3CDTF">2010-01-29T08:37:16Z</dcterms:created>
  <dcterms:modified xsi:type="dcterms:W3CDTF">2016-07-01T11:50:18Z</dcterms:modified>
  <cp:category/>
  <cp:version/>
  <cp:contentType/>
  <cp:contentStatus/>
</cp:coreProperties>
</file>