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externalReferences>
    <externalReference r:id="rId6"/>
  </externalReference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<sst xmlns="http://schemas.openxmlformats.org/spreadsheetml/2006/main" count="93" uniqueCount="75">
  <si>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</si>
  <si>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</si>
  <si>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</si>
  <si>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</si>
  <si>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</si>
  <si>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</si>
  <si>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</si>
  <si>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</si>
  <si>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</si>
  <si>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</si>
  <si>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</si>
  <si>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</si>
  <si>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</si>
  <si>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</si>
  <si>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</si>
  <si>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</si>
  <si>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</si>
  <si>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</si>
  <si>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</si>
  <si>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</si>
  <si>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</si>
  <si>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</si>
  <si>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</si>
  <si>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</si>
  <si>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</si>
  <si>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</si>
  <si>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</si>
  <si>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</si>
  <si>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</si>
  <si>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</si>
  <si>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</si>
  <si>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</si>
  <si>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</si>
  <si>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</si>
  <si>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</si>
  <si>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</si>
  <si>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</si>
  <si>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</si>
  <si>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</si>
  <si>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</si>
  <si>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</si>
  <si>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</si>
  <si>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</si>
  <si>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</si>
  <si>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</si>
  <si>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</si>
  <si>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</si>
  <si>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</si>
  <si>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</si>
  <si>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</si>
  <si>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</si>
  <si>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</si>
  <si>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</si>
  <si>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</si>
  <si>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</si>
  <si>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</si>
  <si>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</si>
  <si>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</si>
  <si>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</si>
  <si>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</si>
  <si>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t xml:space="preserve"> B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</si>
  <si>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30.06.2016р.</t>
    </r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</si>
  <si>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</si>
  <si>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</si>
  <si>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</si>
  <si>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</si>
  <si>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Бердянск (осн.) за 6/16.</t>
  </si>
  <si>
    <t>216,826*</t>
  </si>
  <si>
    <t>2,92*</t>
  </si>
  <si>
    <t>12,19*</t>
  </si>
  <si>
    <t>A</t>
  </si>
  <si>
    <t>1200873,89*</t>
  </si>
  <si>
    <t>199,832*</t>
  </si>
  <si>
    <t>2,90*</t>
  </si>
  <si>
    <t>17,54*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</si>
</sst>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10"/>
      <color indexed="62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b/>
      <i/>
      <sz val="12"/>
      <color indexed="6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10"/>
      <color theme="4" tint="-0.24997000396251678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i/>
      <sz val="12"/>
      <color theme="5" tint="-0.24997000396251678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1" fontId="86" fillId="0" borderId="12" xfId="0" applyNumberFormat="1" applyFont="1" applyBorder="1" applyAlignment="1">
      <alignment horizont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0" fillId="33" borderId="0" xfId="0" applyFill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94" fillId="0" borderId="10" xfId="0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6" fillId="0" borderId="0" xfId="0" applyFont="1" applyAlignment="1">
      <alignment/>
    </xf>
    <xf numFmtId="0" fontId="97" fillId="0" borderId="11" xfId="0" applyFont="1" applyBorder="1" applyAlignment="1">
      <alignment/>
    </xf>
    <xf numFmtId="0" fontId="98" fillId="0" borderId="11" xfId="0" applyFont="1" applyBorder="1" applyAlignment="1">
      <alignment/>
    </xf>
    <xf numFmtId="177" fontId="25" fillId="0" borderId="10" xfId="0" applyNumberFormat="1" applyFont="1" applyBorder="1" applyAlignment="1">
      <alignment horizontal="center" vertical="center" wrapText="1"/>
    </xf>
    <xf numFmtId="2" fontId="9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100" fillId="0" borderId="29" xfId="0" applyFont="1" applyBorder="1" applyAlignment="1">
      <alignment horizontal="center" vertical="center" textRotation="90" wrapText="1"/>
    </xf>
    <xf numFmtId="0" fontId="100" fillId="0" borderId="30" xfId="0" applyFont="1" applyBorder="1" applyAlignment="1">
      <alignment horizontal="center" vertical="center" textRotation="90" wrapText="1"/>
    </xf>
    <xf numFmtId="0" fontId="10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5_&#1050;&#1088;&#1072;&#1084;&#1072;&#1090;&#1086;&#1088;&#1089;&#1100;&#1082;&#1080;&#1084;%20&#1051;&#1042;&#1059;&#1052;&#1043;%20_&#1055;&#1040;&#1058;&#1047;&#1072;&#1087;&#1086;&#1088;&#1110;&#1078;&#1075;&#1072;&#1079;%20_06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  <sheetName val="Лист1"/>
    </sheetNames>
    <sheetDataSet>
      <sheetData sheetId="0">
        <row r="20">
          <cell r="R20">
            <v>34.89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3">
      <selection activeCell="R35" sqref="R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3" t="s">
        <v>9</v>
      </c>
      <c r="C1" s="33"/>
      <c r="D1" s="33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33" t="s">
        <v>10</v>
      </c>
      <c r="C2" s="33"/>
      <c r="D2" s="33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9" t="s">
        <v>23</v>
      </c>
      <c r="C3" s="40"/>
      <c r="D3" s="40"/>
      <c r="E3" s="40"/>
      <c r="F3" s="40"/>
      <c r="G3" s="40"/>
      <c r="H3" s="40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40" t="s">
        <v>11</v>
      </c>
      <c r="C4" s="40"/>
      <c r="D4" s="40"/>
      <c r="E4" s="40"/>
      <c r="F4" s="40"/>
      <c r="G4" s="40"/>
      <c r="H4" s="40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40" t="s">
        <v>24</v>
      </c>
      <c r="C5" s="40"/>
      <c r="D5" s="40"/>
      <c r="E5" s="40"/>
      <c r="F5" s="40"/>
      <c r="G5" s="40"/>
      <c r="H5" s="40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40"/>
      <c r="C6" s="40"/>
      <c r="D6" s="40"/>
      <c r="E6" s="40"/>
      <c r="F6" s="40"/>
      <c r="G6" s="40"/>
      <c r="H6" s="40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1"/>
      <c r="W7" s="42"/>
    </row>
    <row r="8" spans="1:25" s="44" customFormat="1" ht="41.25" customHeight="1">
      <c r="A8" s="101" t="s">
        <v>59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43"/>
      <c r="W8" s="42"/>
      <c r="Y8" s="45"/>
    </row>
    <row r="9" spans="1:25" s="44" customFormat="1" ht="19.5" customHeight="1">
      <c r="A9" s="102" t="s">
        <v>61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46"/>
      <c r="W9" s="42"/>
      <c r="Y9" s="45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03" t="s">
        <v>27</v>
      </c>
      <c r="C11" s="106" t="s">
        <v>28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 t="s">
        <v>47</v>
      </c>
      <c r="N11" s="108" t="s">
        <v>48</v>
      </c>
      <c r="O11" s="108" t="s">
        <v>2</v>
      </c>
      <c r="P11" s="108" t="s">
        <v>29</v>
      </c>
      <c r="Q11" s="108" t="s">
        <v>30</v>
      </c>
      <c r="R11" s="108" t="s">
        <v>31</v>
      </c>
      <c r="S11" s="108" t="s">
        <v>32</v>
      </c>
      <c r="T11" s="110" t="s">
        <v>46</v>
      </c>
      <c r="U11" s="110" t="s">
        <v>33</v>
      </c>
      <c r="V11" s="112" t="s">
        <v>4</v>
      </c>
      <c r="X11" s="6"/>
      <c r="Y11"/>
    </row>
    <row r="12" spans="2:25" ht="48.75" customHeight="1">
      <c r="B12" s="104"/>
      <c r="C12" s="111" t="s">
        <v>34</v>
      </c>
      <c r="D12" s="111" t="s">
        <v>35</v>
      </c>
      <c r="E12" s="111" t="s">
        <v>36</v>
      </c>
      <c r="F12" s="111" t="s">
        <v>37</v>
      </c>
      <c r="G12" s="111" t="s">
        <v>38</v>
      </c>
      <c r="H12" s="111" t="s">
        <v>39</v>
      </c>
      <c r="I12" s="111" t="s">
        <v>40</v>
      </c>
      <c r="J12" s="111" t="s">
        <v>41</v>
      </c>
      <c r="K12" s="111" t="s">
        <v>42</v>
      </c>
      <c r="L12" s="111" t="s">
        <v>43</v>
      </c>
      <c r="M12" s="109"/>
      <c r="N12" s="109"/>
      <c r="O12" s="109"/>
      <c r="P12" s="109"/>
      <c r="Q12" s="109"/>
      <c r="R12" s="109"/>
      <c r="S12" s="109"/>
      <c r="T12" s="111"/>
      <c r="U12" s="111"/>
      <c r="V12" s="113"/>
      <c r="X12" s="6"/>
      <c r="Y12"/>
    </row>
    <row r="13" spans="2:25" ht="15.75" customHeight="1">
      <c r="B13" s="105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09"/>
      <c r="N13" s="109"/>
      <c r="O13" s="114" t="s">
        <v>44</v>
      </c>
      <c r="P13" s="115"/>
      <c r="Q13" s="115"/>
      <c r="R13" s="115"/>
      <c r="S13" s="116"/>
      <c r="T13" s="111"/>
      <c r="U13" s="111"/>
      <c r="V13" s="113"/>
      <c r="X13" s="6"/>
      <c r="Y13"/>
    </row>
    <row r="14" spans="2:25" ht="12.75" customHeight="1">
      <c r="B14" s="48">
        <v>1</v>
      </c>
      <c r="C14" s="49">
        <v>92.4846</v>
      </c>
      <c r="D14" s="49">
        <v>4.0552</v>
      </c>
      <c r="E14" s="49">
        <v>1.0099</v>
      </c>
      <c r="F14" s="49">
        <v>0.132</v>
      </c>
      <c r="G14" s="49">
        <v>0.221</v>
      </c>
      <c r="H14" s="49">
        <v>0.1411</v>
      </c>
      <c r="I14" s="49">
        <v>0.1167</v>
      </c>
      <c r="J14" s="49">
        <v>1.5229</v>
      </c>
      <c r="K14" s="49">
        <v>0.3081</v>
      </c>
      <c r="L14" s="49">
        <v>0.0085</v>
      </c>
      <c r="M14" s="50"/>
      <c r="N14" s="51"/>
      <c r="O14" s="49">
        <v>0.728</v>
      </c>
      <c r="P14" s="52">
        <v>8353</v>
      </c>
      <c r="Q14" s="52">
        <v>11896</v>
      </c>
      <c r="R14" s="53">
        <v>34.97</v>
      </c>
      <c r="S14" s="53">
        <v>49.81</v>
      </c>
      <c r="T14" s="53"/>
      <c r="U14" s="47"/>
      <c r="V14" s="47"/>
      <c r="W14" s="4">
        <f aca="true" t="shared" si="0" ref="W14:W43">SUM(C14:N14)</f>
        <v>100</v>
      </c>
      <c r="X14" s="6"/>
      <c r="Y14"/>
    </row>
    <row r="15" spans="2:25" ht="12.75" customHeight="1">
      <c r="B15" s="54">
        <f>B14+1</f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49"/>
      <c r="P15" s="52"/>
      <c r="Q15" s="52"/>
      <c r="R15" s="53"/>
      <c r="S15" s="53"/>
      <c r="T15" s="53"/>
      <c r="U15" s="55"/>
      <c r="V15" s="55"/>
      <c r="W15" s="4">
        <f t="shared" si="0"/>
        <v>0</v>
      </c>
      <c r="X15" s="29" t="str">
        <f>IF(W15=100,"ОК"," ")</f>
        <v> </v>
      </c>
      <c r="Y15"/>
    </row>
    <row r="16" spans="2:25" ht="12.75" customHeight="1">
      <c r="B16" s="56">
        <f aca="true" t="shared" si="1" ref="B16:B41">B15+1</f>
        <v>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9"/>
      <c r="P16" s="52"/>
      <c r="Q16" s="52"/>
      <c r="R16" s="53"/>
      <c r="S16" s="53"/>
      <c r="T16" s="53"/>
      <c r="U16" s="47"/>
      <c r="V16" s="47"/>
      <c r="W16" s="4">
        <f t="shared" si="0"/>
        <v>0</v>
      </c>
      <c r="X16" s="29" t="str">
        <f>IF(W16=100,"ОК"," ")</f>
        <v> </v>
      </c>
      <c r="Y16"/>
    </row>
    <row r="17" spans="2:25" ht="12.75" customHeight="1">
      <c r="B17" s="56">
        <f t="shared" si="1"/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  <c r="O17" s="49"/>
      <c r="P17" s="52"/>
      <c r="Q17" s="52"/>
      <c r="R17" s="53"/>
      <c r="S17" s="53"/>
      <c r="T17" s="53"/>
      <c r="U17" s="47"/>
      <c r="V17" s="47"/>
      <c r="W17" s="4">
        <f t="shared" si="0"/>
        <v>0</v>
      </c>
      <c r="X17" s="29" t="str">
        <f>IF(W17=100,"ОК"," ")</f>
        <v> </v>
      </c>
      <c r="Y17"/>
    </row>
    <row r="18" spans="2:25" ht="12.75" customHeight="1">
      <c r="B18" s="57">
        <f t="shared" si="1"/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/>
      <c r="O18" s="49"/>
      <c r="P18" s="52"/>
      <c r="Q18" s="52"/>
      <c r="R18" s="53"/>
      <c r="S18" s="53"/>
      <c r="T18" s="53"/>
      <c r="U18" s="47"/>
      <c r="V18" s="47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4">
        <f t="shared" si="1"/>
        <v>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1"/>
      <c r="O19" s="49"/>
      <c r="P19" s="52"/>
      <c r="Q19" s="52"/>
      <c r="R19" s="53"/>
      <c r="S19" s="53"/>
      <c r="T19" s="53"/>
      <c r="U19" s="47"/>
      <c r="V19" s="47"/>
      <c r="W19" s="4">
        <f t="shared" si="0"/>
        <v>0</v>
      </c>
      <c r="X19" s="29" t="str">
        <f t="shared" si="2"/>
        <v> </v>
      </c>
      <c r="Y19"/>
    </row>
    <row r="20" spans="2:25" ht="12.75" customHeight="1">
      <c r="B20" s="56">
        <f t="shared" si="1"/>
        <v>7</v>
      </c>
      <c r="C20" s="49">
        <v>92.4679</v>
      </c>
      <c r="D20" s="49">
        <v>4.1147</v>
      </c>
      <c r="E20" s="49">
        <v>1.0042</v>
      </c>
      <c r="F20" s="49">
        <v>0.1269</v>
      </c>
      <c r="G20" s="49">
        <v>0.21</v>
      </c>
      <c r="H20" s="49">
        <v>0.1205</v>
      </c>
      <c r="I20" s="49">
        <v>0.0784</v>
      </c>
      <c r="J20" s="49">
        <v>1.5808</v>
      </c>
      <c r="K20" s="49">
        <v>0.2883</v>
      </c>
      <c r="L20" s="49">
        <v>0.0083</v>
      </c>
      <c r="M20" s="50"/>
      <c r="N20" s="55"/>
      <c r="O20" s="49">
        <v>0.7265</v>
      </c>
      <c r="P20" s="52">
        <v>8333</v>
      </c>
      <c r="Q20" s="52">
        <v>11881</v>
      </c>
      <c r="R20" s="53">
        <v>34.89</v>
      </c>
      <c r="S20" s="53">
        <v>49.74</v>
      </c>
      <c r="T20" s="53" t="s">
        <v>45</v>
      </c>
      <c r="U20" s="55">
        <v>0.006</v>
      </c>
      <c r="V20" s="55">
        <v>0.0001</v>
      </c>
      <c r="W20" s="4">
        <f t="shared" si="0"/>
        <v>100.00000000000001</v>
      </c>
      <c r="X20" s="29" t="str">
        <f t="shared" si="2"/>
        <v>ОК</v>
      </c>
      <c r="Y20"/>
    </row>
    <row r="21" spans="2:25" ht="12.75" customHeight="1">
      <c r="B21" s="57">
        <f t="shared" si="1"/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5"/>
      <c r="O21" s="50"/>
      <c r="P21" s="52"/>
      <c r="Q21" s="52"/>
      <c r="R21" s="53"/>
      <c r="S21" s="53"/>
      <c r="T21" s="53"/>
      <c r="U21" s="58"/>
      <c r="V21" s="58"/>
      <c r="W21" s="4">
        <f t="shared" si="0"/>
        <v>0</v>
      </c>
      <c r="X21" s="29" t="str">
        <f t="shared" si="2"/>
        <v> </v>
      </c>
      <c r="Y21"/>
    </row>
    <row r="22" spans="2:25" ht="12.75" customHeight="1">
      <c r="B22" s="54">
        <f t="shared" si="1"/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59"/>
      <c r="M22" s="97"/>
      <c r="N22" s="55"/>
      <c r="O22" s="49"/>
      <c r="P22" s="52"/>
      <c r="Q22" s="52"/>
      <c r="R22" s="53"/>
      <c r="S22" s="53"/>
      <c r="T22" s="53"/>
      <c r="U22" s="55"/>
      <c r="V22" s="55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61">
        <f t="shared" si="1"/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1"/>
      <c r="N23" s="51"/>
      <c r="O23" s="50"/>
      <c r="P23" s="52"/>
      <c r="Q23" s="52"/>
      <c r="R23" s="53"/>
      <c r="S23" s="53"/>
      <c r="T23" s="53"/>
      <c r="U23" s="55"/>
      <c r="V23" s="55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61">
        <f t="shared" si="1"/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62"/>
      <c r="O24" s="50"/>
      <c r="P24" s="52"/>
      <c r="Q24" s="52"/>
      <c r="R24" s="53"/>
      <c r="S24" s="53"/>
      <c r="T24" s="53"/>
      <c r="U24" s="58"/>
      <c r="V24" s="58"/>
      <c r="W24" s="4">
        <f t="shared" si="0"/>
        <v>0</v>
      </c>
      <c r="X24" s="29" t="str">
        <f t="shared" si="2"/>
        <v> </v>
      </c>
      <c r="Y24"/>
    </row>
    <row r="25" spans="2:25" ht="12.75" customHeight="1">
      <c r="B25" s="57">
        <f t="shared" si="1"/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1"/>
      <c r="O25" s="50"/>
      <c r="P25" s="52"/>
      <c r="Q25" s="52"/>
      <c r="R25" s="53"/>
      <c r="S25" s="53"/>
      <c r="T25" s="53"/>
      <c r="U25" s="55"/>
      <c r="V25" s="55"/>
      <c r="W25" s="4">
        <f t="shared" si="0"/>
        <v>0</v>
      </c>
      <c r="X25" s="29" t="str">
        <f t="shared" si="2"/>
        <v> </v>
      </c>
      <c r="Y25"/>
    </row>
    <row r="26" spans="2:25" ht="12.75" customHeight="1">
      <c r="B26" s="54">
        <f t="shared" si="1"/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59"/>
      <c r="M26" s="60"/>
      <c r="N26" s="55"/>
      <c r="O26" s="50"/>
      <c r="P26" s="52"/>
      <c r="Q26" s="52"/>
      <c r="R26" s="53"/>
      <c r="S26" s="53"/>
      <c r="T26" s="53"/>
      <c r="U26" s="55"/>
      <c r="V26" s="47"/>
      <c r="W26" s="4">
        <f t="shared" si="0"/>
        <v>0</v>
      </c>
      <c r="X26" s="29" t="str">
        <f t="shared" si="2"/>
        <v> </v>
      </c>
      <c r="Y26"/>
    </row>
    <row r="27" spans="2:25" ht="12.75" customHeight="1">
      <c r="B27" s="56">
        <f t="shared" si="1"/>
        <v>14</v>
      </c>
      <c r="C27" s="49">
        <v>92.5312</v>
      </c>
      <c r="D27" s="49">
        <v>4.0812</v>
      </c>
      <c r="E27" s="49">
        <v>0.9801</v>
      </c>
      <c r="F27" s="49">
        <v>0.1266</v>
      </c>
      <c r="G27" s="49">
        <v>0.2067</v>
      </c>
      <c r="H27" s="49">
        <v>0.1323</v>
      </c>
      <c r="I27" s="49">
        <v>0.1178</v>
      </c>
      <c r="J27" s="49">
        <v>1.5465</v>
      </c>
      <c r="K27" s="49">
        <v>0.268</v>
      </c>
      <c r="L27" s="49">
        <v>0.0096</v>
      </c>
      <c r="M27" s="50"/>
      <c r="N27" s="63"/>
      <c r="O27" s="49">
        <v>0.727</v>
      </c>
      <c r="P27" s="52">
        <v>8346</v>
      </c>
      <c r="Q27" s="52">
        <v>11895.84</v>
      </c>
      <c r="R27" s="53">
        <v>34.94</v>
      </c>
      <c r="S27" s="53">
        <v>49.81</v>
      </c>
      <c r="T27" s="53"/>
      <c r="U27" s="58"/>
      <c r="V27" s="58"/>
      <c r="W27" s="4">
        <f t="shared" si="0"/>
        <v>99.99999999999999</v>
      </c>
      <c r="X27" s="29" t="str">
        <f t="shared" si="2"/>
        <v>ОК</v>
      </c>
      <c r="Y27"/>
    </row>
    <row r="28" spans="2:25" ht="12.75" customHeight="1">
      <c r="B28" s="56">
        <f t="shared" si="1"/>
        <v>15</v>
      </c>
      <c r="C28" s="49"/>
      <c r="D28" s="49"/>
      <c r="E28" s="49"/>
      <c r="F28" s="49"/>
      <c r="G28" s="49"/>
      <c r="H28" s="49"/>
      <c r="I28" s="49"/>
      <c r="J28" s="49"/>
      <c r="K28" s="49"/>
      <c r="L28" s="64"/>
      <c r="M28" s="65"/>
      <c r="N28" s="65"/>
      <c r="O28" s="50"/>
      <c r="P28" s="52"/>
      <c r="Q28" s="52"/>
      <c r="R28" s="53"/>
      <c r="S28" s="53"/>
      <c r="T28" s="53"/>
      <c r="U28" s="66"/>
      <c r="V28" s="67"/>
      <c r="W28" s="4">
        <f t="shared" si="0"/>
        <v>0</v>
      </c>
      <c r="X28" s="29" t="str">
        <f t="shared" si="2"/>
        <v> </v>
      </c>
      <c r="Y28"/>
    </row>
    <row r="29" spans="2:25" ht="12.75" customHeight="1">
      <c r="B29" s="54">
        <f t="shared" si="1"/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1"/>
      <c r="O29" s="50"/>
      <c r="P29" s="52"/>
      <c r="Q29" s="52"/>
      <c r="R29" s="53"/>
      <c r="S29" s="53"/>
      <c r="T29" s="53"/>
      <c r="U29" s="69"/>
      <c r="V29" s="58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48">
        <f t="shared" si="1"/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89"/>
      <c r="N30" s="89"/>
      <c r="O30" s="50"/>
      <c r="P30" s="52"/>
      <c r="Q30" s="52"/>
      <c r="R30" s="53"/>
      <c r="S30" s="53"/>
      <c r="T30" s="90"/>
      <c r="U30" s="91"/>
      <c r="V30" s="92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48">
        <f t="shared" si="1"/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70"/>
      <c r="O31" s="50"/>
      <c r="P31" s="52"/>
      <c r="Q31" s="52"/>
      <c r="R31" s="53"/>
      <c r="S31" s="53"/>
      <c r="T31" s="53"/>
      <c r="U31" s="55"/>
      <c r="V31" s="47"/>
      <c r="W31" s="4">
        <f t="shared" si="0"/>
        <v>0</v>
      </c>
      <c r="X31" s="29" t="str">
        <f t="shared" si="2"/>
        <v> </v>
      </c>
      <c r="Y31"/>
    </row>
    <row r="32" spans="2:25" ht="12.75" customHeight="1">
      <c r="B32" s="56">
        <f t="shared" si="1"/>
        <v>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1"/>
      <c r="O32" s="50"/>
      <c r="P32" s="52"/>
      <c r="Q32" s="52"/>
      <c r="R32" s="53"/>
      <c r="S32" s="53"/>
      <c r="T32" s="53"/>
      <c r="U32" s="55"/>
      <c r="V32" s="55"/>
      <c r="W32" s="4">
        <f t="shared" si="0"/>
        <v>0</v>
      </c>
      <c r="X32" s="29" t="str">
        <f t="shared" si="2"/>
        <v> </v>
      </c>
      <c r="Y32"/>
    </row>
    <row r="33" spans="2:25" ht="12.75" customHeight="1">
      <c r="B33" s="56">
        <f t="shared" si="1"/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51"/>
      <c r="O33" s="50"/>
      <c r="P33" s="52"/>
      <c r="Q33" s="52"/>
      <c r="R33" s="53"/>
      <c r="S33" s="53"/>
      <c r="T33" s="53"/>
      <c r="U33" s="55"/>
      <c r="V33" s="55"/>
      <c r="W33" s="4">
        <f t="shared" si="0"/>
        <v>0</v>
      </c>
      <c r="X33" s="29" t="str">
        <f t="shared" si="2"/>
        <v> </v>
      </c>
      <c r="Y33"/>
    </row>
    <row r="34" spans="2:25" ht="12.75" customHeight="1">
      <c r="B34" s="54">
        <f t="shared" si="1"/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5"/>
      <c r="O34" s="50"/>
      <c r="P34" s="52"/>
      <c r="Q34" s="52"/>
      <c r="R34" s="53"/>
      <c r="S34" s="53"/>
      <c r="T34" s="66"/>
      <c r="U34" s="67"/>
      <c r="V34" s="68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6">
        <f t="shared" si="1"/>
        <v>22</v>
      </c>
      <c r="C35" s="49">
        <v>92.4493</v>
      </c>
      <c r="D35" s="49">
        <v>4.0984</v>
      </c>
      <c r="E35" s="49">
        <v>0.987</v>
      </c>
      <c r="F35" s="49">
        <v>0.1258</v>
      </c>
      <c r="G35" s="49">
        <v>0.2105</v>
      </c>
      <c r="H35" s="49">
        <v>0.13</v>
      </c>
      <c r="I35" s="49">
        <v>0.1042</v>
      </c>
      <c r="J35" s="49">
        <v>1.5809</v>
      </c>
      <c r="K35" s="49">
        <v>0.3053</v>
      </c>
      <c r="L35" s="49">
        <v>0.0086</v>
      </c>
      <c r="M35" s="51">
        <v>-9.5</v>
      </c>
      <c r="N35" s="51">
        <v>-8.2</v>
      </c>
      <c r="O35" s="49">
        <v>0.7274</v>
      </c>
      <c r="P35" s="52">
        <v>8338.23</v>
      </c>
      <c r="Q35" s="52">
        <v>11881.53</v>
      </c>
      <c r="R35" s="53">
        <v>34.91</v>
      </c>
      <c r="S35" s="53">
        <v>49.75</v>
      </c>
      <c r="T35" s="53"/>
      <c r="U35" s="55"/>
      <c r="V35" s="55"/>
      <c r="W35" s="4">
        <f t="shared" si="0"/>
        <v>82.29999999999998</v>
      </c>
      <c r="X35" s="29" t="str">
        <f t="shared" si="2"/>
        <v> </v>
      </c>
      <c r="Y35"/>
    </row>
    <row r="36" spans="2:25" ht="12.75" customHeight="1">
      <c r="B36" s="54">
        <f t="shared" si="1"/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1"/>
      <c r="O36" s="50"/>
      <c r="P36" s="52"/>
      <c r="Q36" s="52"/>
      <c r="R36" s="53"/>
      <c r="S36" s="53"/>
      <c r="T36" s="53"/>
      <c r="U36" s="55"/>
      <c r="V36" s="47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71">
        <f t="shared" si="1"/>
        <v>24</v>
      </c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1"/>
      <c r="O37" s="50"/>
      <c r="P37" s="52"/>
      <c r="Q37" s="52"/>
      <c r="R37" s="53"/>
      <c r="S37" s="53"/>
      <c r="T37" s="53"/>
      <c r="U37" s="55"/>
      <c r="V37" s="55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48">
        <f t="shared" si="1"/>
        <v>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51"/>
      <c r="O38" s="50"/>
      <c r="P38" s="52"/>
      <c r="Q38" s="52"/>
      <c r="R38" s="53"/>
      <c r="S38" s="53"/>
      <c r="T38" s="53"/>
      <c r="U38" s="55"/>
      <c r="V38" s="55"/>
      <c r="W38" s="4">
        <f t="shared" si="0"/>
        <v>0</v>
      </c>
      <c r="X38" s="29" t="str">
        <f t="shared" si="2"/>
        <v> </v>
      </c>
      <c r="Y38"/>
    </row>
    <row r="39" spans="2:25" ht="12.75" customHeight="1">
      <c r="B39" s="56">
        <f t="shared" si="1"/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51"/>
      <c r="O39" s="50"/>
      <c r="P39" s="52"/>
      <c r="Q39" s="52"/>
      <c r="R39" s="53"/>
      <c r="S39" s="53"/>
      <c r="T39" s="53"/>
      <c r="U39" s="55"/>
      <c r="V39" s="55"/>
      <c r="W39" s="4">
        <f t="shared" si="0"/>
        <v>0</v>
      </c>
      <c r="X39" s="29" t="str">
        <f t="shared" si="2"/>
        <v> </v>
      </c>
      <c r="Y39"/>
    </row>
    <row r="40" spans="2:25" ht="12.75" customHeight="1">
      <c r="B40" s="54">
        <f t="shared" si="1"/>
        <v>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1"/>
      <c r="O40" s="50"/>
      <c r="P40" s="52"/>
      <c r="Q40" s="52"/>
      <c r="R40" s="53"/>
      <c r="S40" s="53"/>
      <c r="T40" s="53"/>
      <c r="U40" s="69"/>
      <c r="V40" s="69"/>
      <c r="W40" s="4">
        <f t="shared" si="0"/>
        <v>0</v>
      </c>
      <c r="X40" s="29" t="str">
        <f t="shared" si="2"/>
        <v> </v>
      </c>
      <c r="Y40"/>
    </row>
    <row r="41" spans="2:25" ht="12.75" customHeight="1">
      <c r="B41" s="48">
        <f t="shared" si="1"/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0"/>
      <c r="P41" s="52"/>
      <c r="Q41" s="52"/>
      <c r="R41" s="53"/>
      <c r="S41" s="53"/>
      <c r="T41" s="53"/>
      <c r="U41" s="72"/>
      <c r="V41" s="72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73">
        <v>29</v>
      </c>
      <c r="C42" s="74"/>
      <c r="D42" s="74"/>
      <c r="E42" s="74"/>
      <c r="F42" s="74"/>
      <c r="G42" s="74"/>
      <c r="H42" s="74"/>
      <c r="I42" s="74"/>
      <c r="J42" s="49"/>
      <c r="K42" s="49"/>
      <c r="L42" s="74"/>
      <c r="M42" s="75"/>
      <c r="N42" s="76"/>
      <c r="O42" s="50"/>
      <c r="P42" s="77"/>
      <c r="Q42" s="77"/>
      <c r="R42" s="53"/>
      <c r="S42" s="53"/>
      <c r="T42" s="53"/>
      <c r="U42" s="72"/>
      <c r="V42" s="72"/>
      <c r="W42" s="4">
        <f t="shared" si="0"/>
        <v>0</v>
      </c>
      <c r="X42" s="29" t="str">
        <f t="shared" si="2"/>
        <v> </v>
      </c>
      <c r="Y42"/>
    </row>
    <row r="43" spans="2:25" ht="10.5" customHeight="1">
      <c r="B43" s="48">
        <v>30</v>
      </c>
      <c r="C43" s="74"/>
      <c r="D43" s="74"/>
      <c r="E43" s="74"/>
      <c r="F43" s="74"/>
      <c r="G43" s="74"/>
      <c r="H43" s="74"/>
      <c r="I43" s="74"/>
      <c r="J43" s="49"/>
      <c r="K43" s="49"/>
      <c r="L43" s="74"/>
      <c r="M43" s="75"/>
      <c r="N43" s="76"/>
      <c r="O43" s="50"/>
      <c r="P43" s="77"/>
      <c r="Q43" s="77"/>
      <c r="R43" s="53"/>
      <c r="S43" s="53"/>
      <c r="T43" s="53"/>
      <c r="U43" s="72"/>
      <c r="V43" s="72"/>
      <c r="W43" s="4">
        <f t="shared" si="0"/>
        <v>0</v>
      </c>
      <c r="X43" s="29" t="str">
        <f t="shared" si="2"/>
        <v> </v>
      </c>
      <c r="Y43"/>
    </row>
    <row r="44" spans="2:25" ht="12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49">
        <v>1.4964</v>
      </c>
      <c r="K44" s="49">
        <v>0.2595</v>
      </c>
      <c r="L44" s="8"/>
      <c r="M44" s="8"/>
      <c r="N44" s="8"/>
      <c r="O44" s="50">
        <v>0.723</v>
      </c>
      <c r="P44" s="8"/>
      <c r="Q44" s="8"/>
      <c r="R44" s="53">
        <v>34.88</v>
      </c>
      <c r="S44" s="53">
        <f>Q44/0.239/1000</f>
        <v>0</v>
      </c>
      <c r="T44" s="9"/>
      <c r="U44" s="10"/>
      <c r="V44" s="10"/>
      <c r="W44" s="4">
        <f>SUM(D44:N44,P44)</f>
        <v>1.7559</v>
      </c>
      <c r="X44" s="5"/>
      <c r="Y44"/>
    </row>
    <row r="45" spans="3:25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62</v>
      </c>
      <c r="Q47" s="12"/>
      <c r="R47" s="12"/>
      <c r="S47" s="12"/>
      <c r="T47" s="78"/>
      <c r="U47" s="79"/>
      <c r="V47" s="79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2" t="s">
        <v>0</v>
      </c>
      <c r="N48" s="1"/>
      <c r="O48" s="2"/>
      <c r="P48" s="80" t="s">
        <v>8</v>
      </c>
      <c r="Q48" s="80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63</v>
      </c>
      <c r="Q49" s="12"/>
      <c r="R49" s="12"/>
      <c r="S49" s="12"/>
      <c r="T49" s="12"/>
      <c r="U49" s="79"/>
      <c r="V49" s="79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2" t="s">
        <v>0</v>
      </c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80" zoomScaleSheetLayoutView="80" workbookViewId="0" topLeftCell="A37">
      <selection activeCell="C13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5.125" style="0" customWidth="1"/>
    <col min="25" max="25" width="10.00390625" style="0" customWidth="1"/>
    <col min="26" max="26" width="9.125" style="6" customWidth="1"/>
  </cols>
  <sheetData>
    <row r="1" spans="2:24" ht="12.75">
      <c r="B1" s="81" t="s">
        <v>9</v>
      </c>
      <c r="C1" s="81"/>
      <c r="D1" s="81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81" t="s">
        <v>10</v>
      </c>
      <c r="C2" s="81"/>
      <c r="D2" s="81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82" t="s">
        <v>49</v>
      </c>
      <c r="C3" s="82"/>
      <c r="D3" s="81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85" customFormat="1" ht="15">
      <c r="C5" s="117" t="s">
        <v>12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20"/>
      <c r="Z5" s="86"/>
    </row>
    <row r="6" spans="1:25" s="44" customFormat="1" ht="41.25" customHeight="1">
      <c r="A6" s="101" t="s">
        <v>59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43"/>
      <c r="W6" s="42"/>
      <c r="Y6" s="45"/>
    </row>
    <row r="7" spans="1:25" s="44" customFormat="1" ht="19.5" customHeight="1">
      <c r="A7" s="102" t="s">
        <v>61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46"/>
      <c r="W7" s="42"/>
      <c r="Y7" s="4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18" t="s">
        <v>5</v>
      </c>
      <c r="C9" s="134" t="s">
        <v>17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27" t="s">
        <v>18</v>
      </c>
      <c r="X9" s="128" t="s">
        <v>21</v>
      </c>
      <c r="Y9" s="22"/>
      <c r="Z9"/>
    </row>
    <row r="10" spans="2:26" ht="48.75" customHeight="1">
      <c r="B10" s="119"/>
      <c r="C10" s="122" t="s">
        <v>51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18"/>
      <c r="N10" s="118"/>
      <c r="O10" s="118"/>
      <c r="P10" s="118"/>
      <c r="Q10" s="118"/>
      <c r="R10" s="118"/>
      <c r="S10" s="118"/>
      <c r="T10" s="118"/>
      <c r="U10" s="118"/>
      <c r="V10" s="131"/>
      <c r="W10" s="127"/>
      <c r="X10" s="129"/>
      <c r="Y10" s="22"/>
      <c r="Z10"/>
    </row>
    <row r="11" spans="2:26" ht="15.75" customHeight="1">
      <c r="B11" s="119"/>
      <c r="C11" s="122"/>
      <c r="D11" s="125"/>
      <c r="E11" s="125"/>
      <c r="F11" s="125"/>
      <c r="G11" s="125"/>
      <c r="H11" s="125"/>
      <c r="I11" s="125"/>
      <c r="J11" s="125"/>
      <c r="K11" s="125"/>
      <c r="L11" s="125"/>
      <c r="M11" s="119"/>
      <c r="N11" s="119"/>
      <c r="O11" s="119"/>
      <c r="P11" s="119"/>
      <c r="Q11" s="119"/>
      <c r="R11" s="119"/>
      <c r="S11" s="119"/>
      <c r="T11" s="119"/>
      <c r="U11" s="119"/>
      <c r="V11" s="132"/>
      <c r="W11" s="127"/>
      <c r="X11" s="129"/>
      <c r="Y11" s="22"/>
      <c r="Z11"/>
    </row>
    <row r="12" spans="2:26" ht="30" customHeight="1">
      <c r="B12" s="120"/>
      <c r="C12" s="122"/>
      <c r="D12" s="125"/>
      <c r="E12" s="125"/>
      <c r="F12" s="125"/>
      <c r="G12" s="125"/>
      <c r="H12" s="125"/>
      <c r="I12" s="125"/>
      <c r="J12" s="125"/>
      <c r="K12" s="125"/>
      <c r="L12" s="125"/>
      <c r="M12" s="121"/>
      <c r="N12" s="121"/>
      <c r="O12" s="121"/>
      <c r="P12" s="121"/>
      <c r="Q12" s="121"/>
      <c r="R12" s="121"/>
      <c r="S12" s="121"/>
      <c r="T12" s="121"/>
      <c r="U12" s="121"/>
      <c r="V12" s="133"/>
      <c r="W12" s="127"/>
      <c r="X12" s="130"/>
      <c r="Y12" s="22"/>
      <c r="Z12"/>
    </row>
    <row r="13" spans="2:27" ht="15.75" customHeight="1">
      <c r="B13" s="16">
        <v>1</v>
      </c>
      <c r="C13" s="136">
        <v>40752.5</v>
      </c>
      <c r="D13" s="87"/>
      <c r="E13" s="87"/>
      <c r="F13" s="88"/>
      <c r="G13" s="87"/>
      <c r="H13" s="87"/>
      <c r="I13" s="87"/>
      <c r="J13" s="8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0">
        <f>SUM(C13:V13)</f>
        <v>40752.5</v>
      </c>
      <c r="X13" s="38">
        <f>Паспорт!R14</f>
        <v>34.97</v>
      </c>
      <c r="Y13" s="23"/>
      <c r="Z13" s="124" t="s">
        <v>22</v>
      </c>
      <c r="AA13" s="124"/>
    </row>
    <row r="14" spans="2:27" ht="15.75">
      <c r="B14" s="16">
        <v>2</v>
      </c>
      <c r="C14" s="136">
        <v>41963.74</v>
      </c>
      <c r="D14" s="87"/>
      <c r="E14" s="87"/>
      <c r="F14" s="88"/>
      <c r="G14" s="87"/>
      <c r="H14" s="87"/>
      <c r="I14" s="87"/>
      <c r="J14" s="8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 aca="true" t="shared" si="0" ref="W14:W42">SUM(C14:V14)</f>
        <v>41963.74</v>
      </c>
      <c r="X14" s="38">
        <f>Паспорт!R14</f>
        <v>34.97</v>
      </c>
      <c r="Y14" s="23"/>
      <c r="Z14" s="124"/>
      <c r="AA14" s="124"/>
    </row>
    <row r="15" spans="2:27" ht="15.75">
      <c r="B15" s="16">
        <v>3</v>
      </c>
      <c r="C15" s="136">
        <v>40775</v>
      </c>
      <c r="D15" s="87"/>
      <c r="E15" s="87"/>
      <c r="F15" s="88"/>
      <c r="G15" s="87"/>
      <c r="H15" s="87"/>
      <c r="I15" s="87"/>
      <c r="J15" s="8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t="shared" si="0"/>
        <v>40775</v>
      </c>
      <c r="X15" s="38">
        <f>Паспорт!R14</f>
        <v>34.97</v>
      </c>
      <c r="Y15" s="23"/>
      <c r="Z15" s="124"/>
      <c r="AA15" s="124"/>
    </row>
    <row r="16" spans="2:27" ht="15.75">
      <c r="B16" s="16">
        <v>4</v>
      </c>
      <c r="C16" s="136">
        <v>38573.78</v>
      </c>
      <c r="D16" s="87"/>
      <c r="E16" s="87"/>
      <c r="F16" s="88"/>
      <c r="G16" s="87"/>
      <c r="H16" s="87"/>
      <c r="I16" s="87"/>
      <c r="J16" s="8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38573.78</v>
      </c>
      <c r="X16" s="38">
        <f>Паспорт!R14</f>
        <v>34.97</v>
      </c>
      <c r="Y16" s="23"/>
      <c r="Z16" s="124"/>
      <c r="AA16" s="124"/>
    </row>
    <row r="17" spans="2:27" ht="15.75">
      <c r="B17" s="16">
        <v>5</v>
      </c>
      <c r="C17" s="136">
        <v>36170</v>
      </c>
      <c r="D17" s="87"/>
      <c r="E17" s="87"/>
      <c r="F17" s="88"/>
      <c r="G17" s="87"/>
      <c r="H17" s="87"/>
      <c r="I17" s="87"/>
      <c r="J17" s="8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36170</v>
      </c>
      <c r="X17" s="38">
        <f>Паспорт!R14</f>
        <v>34.97</v>
      </c>
      <c r="Y17" s="23"/>
      <c r="Z17" s="124"/>
      <c r="AA17" s="124"/>
    </row>
    <row r="18" spans="2:27" ht="15.75" customHeight="1">
      <c r="B18" s="16">
        <v>6</v>
      </c>
      <c r="C18" s="136">
        <v>38970.41</v>
      </c>
      <c r="D18" s="87"/>
      <c r="E18" s="87"/>
      <c r="F18" s="88"/>
      <c r="G18" s="87"/>
      <c r="H18" s="87"/>
      <c r="I18" s="87"/>
      <c r="J18" s="8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38970.41</v>
      </c>
      <c r="X18" s="38">
        <f>Паспорт!R14</f>
        <v>34.97</v>
      </c>
      <c r="Y18" s="23"/>
      <c r="Z18" s="124"/>
      <c r="AA18" s="124"/>
    </row>
    <row r="19" spans="2:27" ht="15.75">
      <c r="B19" s="16">
        <v>7</v>
      </c>
      <c r="C19" s="136">
        <v>43949.57</v>
      </c>
      <c r="D19" s="87"/>
      <c r="E19" s="87"/>
      <c r="F19" s="88"/>
      <c r="G19" s="87"/>
      <c r="H19" s="87"/>
      <c r="I19" s="87"/>
      <c r="J19" s="8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43949.57</v>
      </c>
      <c r="X19" s="38">
        <f>IF('[1]Паспорт'!R20&gt;0,'[1]Паспорт'!R20,Х19)</f>
        <v>34.89</v>
      </c>
      <c r="Y19" s="23"/>
      <c r="Z19" s="124"/>
      <c r="AA19" s="124"/>
    </row>
    <row r="20" spans="2:27" ht="15.75">
      <c r="B20" s="16">
        <v>8</v>
      </c>
      <c r="C20" s="136">
        <v>42396.93</v>
      </c>
      <c r="D20" s="87"/>
      <c r="E20" s="87"/>
      <c r="F20" s="88"/>
      <c r="G20" s="87"/>
      <c r="H20" s="87"/>
      <c r="I20" s="87"/>
      <c r="J20" s="8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42396.93</v>
      </c>
      <c r="X20" s="38">
        <f>Паспорт!R20</f>
        <v>34.89</v>
      </c>
      <c r="Y20" s="23"/>
      <c r="Z20" s="124"/>
      <c r="AA20" s="124"/>
    </row>
    <row r="21" spans="2:26" ht="15" customHeight="1">
      <c r="B21" s="16">
        <v>9</v>
      </c>
      <c r="C21" s="136">
        <v>43574.56</v>
      </c>
      <c r="D21" s="87"/>
      <c r="E21" s="87"/>
      <c r="F21" s="88"/>
      <c r="G21" s="87"/>
      <c r="H21" s="87"/>
      <c r="I21" s="87"/>
      <c r="J21" s="8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43574.56</v>
      </c>
      <c r="X21" s="38">
        <f>Паспорт!R20</f>
        <v>34.89</v>
      </c>
      <c r="Y21" s="23"/>
      <c r="Z21" s="28"/>
    </row>
    <row r="22" spans="2:26" ht="15.75">
      <c r="B22" s="16">
        <v>10</v>
      </c>
      <c r="C22" s="136">
        <v>44100.41</v>
      </c>
      <c r="D22" s="87"/>
      <c r="E22" s="87"/>
      <c r="F22" s="88"/>
      <c r="G22" s="87"/>
      <c r="H22" s="87"/>
      <c r="I22" s="87"/>
      <c r="J22" s="8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44100.41</v>
      </c>
      <c r="X22" s="38">
        <f>Паспорт!R20</f>
        <v>34.89</v>
      </c>
      <c r="Y22" s="23"/>
      <c r="Z22" s="28"/>
    </row>
    <row r="23" spans="2:26" ht="15.75">
      <c r="B23" s="16">
        <v>11</v>
      </c>
      <c r="C23" s="136">
        <v>40832.35</v>
      </c>
      <c r="D23" s="87"/>
      <c r="E23" s="87"/>
      <c r="F23" s="88"/>
      <c r="G23" s="87"/>
      <c r="H23" s="87"/>
      <c r="I23" s="87"/>
      <c r="J23" s="8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40832.35</v>
      </c>
      <c r="X23" s="38">
        <f>Паспорт!R20</f>
        <v>34.89</v>
      </c>
      <c r="Y23" s="23"/>
      <c r="Z23" s="28"/>
    </row>
    <row r="24" spans="2:26" ht="15.75">
      <c r="B24" s="16">
        <v>12</v>
      </c>
      <c r="C24" s="136">
        <v>38744.73</v>
      </c>
      <c r="D24" s="87"/>
      <c r="E24" s="87"/>
      <c r="F24" s="88"/>
      <c r="G24" s="87"/>
      <c r="H24" s="87"/>
      <c r="I24" s="87"/>
      <c r="J24" s="8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38744.73</v>
      </c>
      <c r="X24" s="38">
        <f>Паспорт!R20</f>
        <v>34.89</v>
      </c>
      <c r="Y24" s="23"/>
      <c r="Z24" s="28"/>
    </row>
    <row r="25" spans="2:26" ht="15.75">
      <c r="B25" s="16">
        <v>13</v>
      </c>
      <c r="C25" s="136">
        <v>40533.6</v>
      </c>
      <c r="D25" s="87"/>
      <c r="E25" s="87"/>
      <c r="F25" s="88"/>
      <c r="G25" s="87"/>
      <c r="H25" s="87"/>
      <c r="I25" s="87"/>
      <c r="J25" s="8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40533.6</v>
      </c>
      <c r="X25" s="38">
        <f>Паспорт!R20</f>
        <v>34.89</v>
      </c>
      <c r="Y25" s="23"/>
      <c r="Z25" s="28"/>
    </row>
    <row r="26" spans="2:26" ht="15.75">
      <c r="B26" s="16">
        <v>14</v>
      </c>
      <c r="C26" s="136">
        <v>40579.41</v>
      </c>
      <c r="D26" s="87"/>
      <c r="E26" s="87"/>
      <c r="F26" s="88"/>
      <c r="G26" s="87"/>
      <c r="H26" s="87"/>
      <c r="I26" s="87"/>
      <c r="J26" s="8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40579.41</v>
      </c>
      <c r="X26" s="38">
        <f>Паспорт!R27</f>
        <v>34.94</v>
      </c>
      <c r="Y26" s="23"/>
      <c r="Z26" s="28"/>
    </row>
    <row r="27" spans="2:26" ht="15.75">
      <c r="B27" s="16">
        <v>15</v>
      </c>
      <c r="C27" s="136">
        <v>41427.8</v>
      </c>
      <c r="D27" s="87"/>
      <c r="E27" s="87"/>
      <c r="F27" s="88"/>
      <c r="G27" s="87"/>
      <c r="H27" s="87"/>
      <c r="I27" s="87"/>
      <c r="J27" s="8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41427.8</v>
      </c>
      <c r="X27" s="38">
        <f>Паспорт!R27</f>
        <v>34.94</v>
      </c>
      <c r="Y27" s="23"/>
      <c r="Z27" s="28"/>
    </row>
    <row r="28" spans="2:26" ht="15.75">
      <c r="B28" s="17">
        <v>16</v>
      </c>
      <c r="C28" s="136">
        <v>42776.42</v>
      </c>
      <c r="D28" s="87"/>
      <c r="E28" s="87"/>
      <c r="F28" s="88"/>
      <c r="G28" s="87"/>
      <c r="H28" s="87"/>
      <c r="I28" s="87"/>
      <c r="J28" s="8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42776.42</v>
      </c>
      <c r="X28" s="38">
        <f>Паспорт!R27</f>
        <v>34.94</v>
      </c>
      <c r="Y28" s="23"/>
      <c r="Z28" s="28"/>
    </row>
    <row r="29" spans="2:26" ht="15.75">
      <c r="B29" s="17">
        <v>17</v>
      </c>
      <c r="C29" s="136">
        <v>42257.49</v>
      </c>
      <c r="D29" s="87"/>
      <c r="E29" s="87"/>
      <c r="F29" s="88"/>
      <c r="G29" s="87"/>
      <c r="H29" s="87"/>
      <c r="I29" s="87"/>
      <c r="J29" s="8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42257.49</v>
      </c>
      <c r="X29" s="38">
        <f>Паспорт!R27</f>
        <v>34.94</v>
      </c>
      <c r="Y29" s="23"/>
      <c r="Z29" s="28"/>
    </row>
    <row r="30" spans="2:26" ht="15.75">
      <c r="B30" s="17">
        <v>18</v>
      </c>
      <c r="C30" s="136">
        <v>39032.35</v>
      </c>
      <c r="D30" s="87"/>
      <c r="E30" s="87"/>
      <c r="F30" s="88"/>
      <c r="G30" s="87"/>
      <c r="H30" s="87"/>
      <c r="I30" s="87"/>
      <c r="J30" s="8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39032.35</v>
      </c>
      <c r="X30" s="38">
        <f>Паспорт!R27</f>
        <v>34.94</v>
      </c>
      <c r="Y30" s="23"/>
      <c r="Z30" s="28"/>
    </row>
    <row r="31" spans="2:26" ht="15.75">
      <c r="B31" s="17">
        <v>19</v>
      </c>
      <c r="C31" s="136">
        <v>34656.25</v>
      </c>
      <c r="D31" s="87"/>
      <c r="E31" s="87"/>
      <c r="F31" s="88"/>
      <c r="G31" s="87"/>
      <c r="H31" s="87"/>
      <c r="I31" s="87"/>
      <c r="J31" s="8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34656.25</v>
      </c>
      <c r="X31" s="38">
        <f>Паспорт!R27</f>
        <v>34.94</v>
      </c>
      <c r="Y31" s="23"/>
      <c r="Z31" s="28"/>
    </row>
    <row r="32" spans="2:26" ht="15.75">
      <c r="B32" s="17">
        <v>20</v>
      </c>
      <c r="C32" s="136">
        <v>36533.4</v>
      </c>
      <c r="D32" s="87"/>
      <c r="E32" s="87"/>
      <c r="F32" s="88"/>
      <c r="G32" s="87"/>
      <c r="H32" s="87"/>
      <c r="I32" s="87"/>
      <c r="J32" s="8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36533.4</v>
      </c>
      <c r="X32" s="38">
        <f>Паспорт!R27</f>
        <v>34.94</v>
      </c>
      <c r="Y32" s="23"/>
      <c r="Z32" s="28"/>
    </row>
    <row r="33" spans="2:26" ht="15.75">
      <c r="B33" s="17">
        <v>21</v>
      </c>
      <c r="C33" s="136">
        <v>40353.55</v>
      </c>
      <c r="D33" s="87"/>
      <c r="E33" s="87"/>
      <c r="F33" s="88"/>
      <c r="G33" s="87"/>
      <c r="H33" s="87"/>
      <c r="I33" s="87"/>
      <c r="J33" s="8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40353.55</v>
      </c>
      <c r="X33" s="38">
        <f>Паспорт!R27</f>
        <v>34.94</v>
      </c>
      <c r="Y33" s="23"/>
      <c r="Z33" s="28"/>
    </row>
    <row r="34" spans="2:26" ht="15.75">
      <c r="B34" s="17">
        <v>22</v>
      </c>
      <c r="C34" s="136">
        <v>40792.96</v>
      </c>
      <c r="D34" s="87"/>
      <c r="E34" s="87"/>
      <c r="F34" s="88"/>
      <c r="G34" s="87"/>
      <c r="H34" s="87"/>
      <c r="I34" s="87"/>
      <c r="J34" s="8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40792.96</v>
      </c>
      <c r="X34" s="38">
        <f>Паспорт!R35</f>
        <v>34.91</v>
      </c>
      <c r="Y34" s="23"/>
      <c r="Z34" s="28"/>
    </row>
    <row r="35" spans="2:26" ht="15.75">
      <c r="B35" s="17">
        <v>23</v>
      </c>
      <c r="C35" s="136">
        <v>37440.18</v>
      </c>
      <c r="D35" s="87"/>
      <c r="E35" s="87"/>
      <c r="F35" s="88"/>
      <c r="G35" s="87"/>
      <c r="H35" s="87"/>
      <c r="I35" s="87"/>
      <c r="J35" s="8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37440.18</v>
      </c>
      <c r="X35" s="38">
        <f>Паспорт!R35</f>
        <v>34.91</v>
      </c>
      <c r="Y35" s="23"/>
      <c r="Z35" s="28"/>
    </row>
    <row r="36" spans="2:26" ht="15.75">
      <c r="B36" s="17">
        <v>24</v>
      </c>
      <c r="C36" s="136">
        <v>40417.6</v>
      </c>
      <c r="D36" s="87"/>
      <c r="E36" s="87"/>
      <c r="F36" s="88"/>
      <c r="G36" s="87"/>
      <c r="H36" s="87"/>
      <c r="I36" s="87"/>
      <c r="J36" s="8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40417.6</v>
      </c>
      <c r="X36" s="38">
        <f>Паспорт!R35</f>
        <v>34.91</v>
      </c>
      <c r="Y36" s="23"/>
      <c r="Z36" s="28"/>
    </row>
    <row r="37" spans="2:26" ht="15.75">
      <c r="B37" s="17">
        <v>25</v>
      </c>
      <c r="C37" s="136">
        <v>39983.43</v>
      </c>
      <c r="D37" s="87"/>
      <c r="E37" s="87"/>
      <c r="F37" s="88"/>
      <c r="G37" s="87"/>
      <c r="H37" s="87"/>
      <c r="I37" s="87"/>
      <c r="J37" s="8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39983.43</v>
      </c>
      <c r="X37" s="38">
        <f>Паспорт!R35</f>
        <v>34.91</v>
      </c>
      <c r="Y37" s="23"/>
      <c r="Z37" s="28"/>
    </row>
    <row r="38" spans="2:26" ht="15.75">
      <c r="B38" s="17">
        <v>26</v>
      </c>
      <c r="C38" s="136">
        <v>37244.72</v>
      </c>
      <c r="D38" s="87"/>
      <c r="E38" s="87"/>
      <c r="F38" s="88"/>
      <c r="G38" s="87"/>
      <c r="H38" s="87"/>
      <c r="I38" s="87"/>
      <c r="J38" s="8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37244.72</v>
      </c>
      <c r="X38" s="38">
        <f>Паспорт!R35</f>
        <v>34.91</v>
      </c>
      <c r="Y38" s="23"/>
      <c r="Z38" s="28"/>
    </row>
    <row r="39" spans="2:26" ht="15.75">
      <c r="B39" s="17">
        <v>27</v>
      </c>
      <c r="C39" s="136">
        <v>37823.32</v>
      </c>
      <c r="D39" s="87"/>
      <c r="E39" s="87"/>
      <c r="F39" s="88"/>
      <c r="G39" s="87"/>
      <c r="H39" s="87"/>
      <c r="I39" s="87"/>
      <c r="J39" s="8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37823.32</v>
      </c>
      <c r="X39" s="38">
        <f>Паспорт!R35</f>
        <v>34.91</v>
      </c>
      <c r="Y39" s="23"/>
      <c r="Z39" s="28"/>
    </row>
    <row r="40" spans="2:26" ht="15.75">
      <c r="B40" s="17">
        <v>28</v>
      </c>
      <c r="C40" s="136">
        <v>38057.18</v>
      </c>
      <c r="D40" s="87"/>
      <c r="E40" s="87"/>
      <c r="F40" s="88"/>
      <c r="G40" s="87"/>
      <c r="H40" s="87"/>
      <c r="I40" s="87"/>
      <c r="J40" s="8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38057.18</v>
      </c>
      <c r="X40" s="38">
        <f>Паспорт!R35</f>
        <v>34.91</v>
      </c>
      <c r="Y40" s="23"/>
      <c r="Z40" s="28"/>
    </row>
    <row r="41" spans="2:26" ht="12.75" customHeight="1">
      <c r="B41" s="17">
        <v>29</v>
      </c>
      <c r="C41" s="136">
        <v>40116.17</v>
      </c>
      <c r="D41" s="87"/>
      <c r="E41" s="87"/>
      <c r="F41" s="88"/>
      <c r="G41" s="87"/>
      <c r="H41" s="87"/>
      <c r="I41" s="87"/>
      <c r="J41" s="8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40116.17</v>
      </c>
      <c r="X41" s="38">
        <f>Паспорт!R35</f>
        <v>34.91</v>
      </c>
      <c r="Y41" s="23"/>
      <c r="Z41" s="28"/>
    </row>
    <row r="42" spans="2:26" ht="12.75" customHeight="1">
      <c r="B42" s="17">
        <v>30</v>
      </c>
      <c r="C42" s="136">
        <v>40044.08</v>
      </c>
      <c r="D42" s="87"/>
      <c r="E42" s="87"/>
      <c r="F42" s="88"/>
      <c r="G42" s="87"/>
      <c r="H42" s="87"/>
      <c r="I42" s="87"/>
      <c r="J42" s="8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40044.08</v>
      </c>
      <c r="X42" s="38">
        <f>Паспорт!R35</f>
        <v>34.91</v>
      </c>
      <c r="Y42" s="23"/>
      <c r="Z42" s="28"/>
    </row>
    <row r="43" spans="2:27" ht="66" customHeight="1">
      <c r="B43" s="17" t="s">
        <v>18</v>
      </c>
      <c r="C43" s="31">
        <f>SUM(C13:C42)</f>
        <v>1200873.8900000001</v>
      </c>
      <c r="D43" s="31">
        <f>SUM(D13:D42)</f>
        <v>0</v>
      </c>
      <c r="E43" s="31">
        <f>SUM(E13:E42)</f>
        <v>0</v>
      </c>
      <c r="F43" s="31">
        <f>SUM(F13:F42)</f>
        <v>0</v>
      </c>
      <c r="G43" s="31">
        <f>SUM(G13:G42)</f>
        <v>0</v>
      </c>
      <c r="H43" s="31">
        <f>SUM(H13:H42)</f>
        <v>0</v>
      </c>
      <c r="I43" s="31">
        <f>SUM(I13:I42)</f>
        <v>0</v>
      </c>
      <c r="J43" s="31">
        <f>SUM(J13:J42)</f>
        <v>0</v>
      </c>
      <c r="K43" s="31">
        <f>SUM(K13:K42)</f>
        <v>0</v>
      </c>
      <c r="L43" s="31">
        <f>SUM(L13:L42)</f>
        <v>0</v>
      </c>
      <c r="M43" s="31">
        <f>SUM(M13:M42)</f>
        <v>0</v>
      </c>
      <c r="N43" s="31">
        <f>SUM(N13:N42)</f>
        <v>0</v>
      </c>
      <c r="O43" s="31">
        <f>SUM(O13:O42)</f>
        <v>0</v>
      </c>
      <c r="P43" s="31">
        <f>SUM(P13:P42)</f>
        <v>0</v>
      </c>
      <c r="Q43" s="31">
        <f>SUM(Q13:Q42)</f>
        <v>0</v>
      </c>
      <c r="R43" s="31">
        <f>SUM(R13:R42)</f>
        <v>0</v>
      </c>
      <c r="S43" s="31">
        <f>SUM(S13:S42)</f>
        <v>0</v>
      </c>
      <c r="T43" s="31">
        <f>SUM(T13:T42)</f>
        <v>0</v>
      </c>
      <c r="U43" s="31">
        <f>SUM(U13:U42)</f>
        <v>0</v>
      </c>
      <c r="V43" s="31">
        <f>SUM(V13:V42)</f>
        <v>0</v>
      </c>
      <c r="W43" s="31">
        <f>SUM(W13:W42)</f>
        <v>1200873.8900000001</v>
      </c>
      <c r="X43" s="98">
        <f>SUMPRODUCT(X13:X42,W13:W42)/SUM(W13:W42)</f>
        <v>34.92488764394735</v>
      </c>
      <c r="Y43" s="27"/>
      <c r="Z43" s="126" t="s">
        <v>19</v>
      </c>
      <c r="AA43" s="126"/>
    </row>
    <row r="44" spans="2:26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4"/>
      <c r="Z44"/>
    </row>
    <row r="45" spans="3:26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25"/>
      <c r="Z45"/>
    </row>
    <row r="46" spans="3:4" ht="12.75">
      <c r="C46" s="1"/>
      <c r="D46" s="1"/>
    </row>
    <row r="47" spans="2:26" ht="15">
      <c r="B47" s="94"/>
      <c r="C47" s="95" t="s">
        <v>64</v>
      </c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 t="s">
        <v>65</v>
      </c>
      <c r="X47" s="96"/>
      <c r="Y47" s="93"/>
      <c r="Z47"/>
    </row>
    <row r="48" spans="3:25" ht="12.75">
      <c r="C48" s="1"/>
      <c r="D48" s="1" t="s">
        <v>15</v>
      </c>
      <c r="O48" s="2"/>
      <c r="P48" s="15" t="s">
        <v>0</v>
      </c>
      <c r="Q48" s="15"/>
      <c r="V48" s="83"/>
      <c r="W48" s="84" t="s">
        <v>8</v>
      </c>
      <c r="X48" s="83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23" t="s">
        <v>50</v>
      </c>
      <c r="W49" s="123"/>
      <c r="X49" s="123"/>
      <c r="Y49" s="26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1">
    <mergeCell ref="C9:V9"/>
    <mergeCell ref="H10:H12"/>
    <mergeCell ref="L10:L12"/>
    <mergeCell ref="N10:N12"/>
    <mergeCell ref="K10:K12"/>
    <mergeCell ref="W9:W12"/>
    <mergeCell ref="D10:D12"/>
    <mergeCell ref="V10:V12"/>
    <mergeCell ref="I10:I12"/>
    <mergeCell ref="M10:M12"/>
    <mergeCell ref="O10:O12"/>
    <mergeCell ref="V49:X49"/>
    <mergeCell ref="P10:P12"/>
    <mergeCell ref="Q10:Q12"/>
    <mergeCell ref="Z13:AA20"/>
    <mergeCell ref="T10:T12"/>
    <mergeCell ref="R10:R12"/>
    <mergeCell ref="U10:U12"/>
    <mergeCell ref="Z43:AA43"/>
    <mergeCell ref="C45:X45"/>
    <mergeCell ref="X9:X12"/>
    <mergeCell ref="C5:X5"/>
    <mergeCell ref="B9:B12"/>
    <mergeCell ref="A6:U6"/>
    <mergeCell ref="A7:U7"/>
    <mergeCell ref="S10:S12"/>
    <mergeCell ref="C10:C12"/>
    <mergeCell ref="J10:J12"/>
    <mergeCell ref="E10:E12"/>
    <mergeCell ref="F10:F12"/>
    <mergeCell ref="G10:G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66</v>
      </c>
    </row>
    <row r="2" spans="1:6" ht="12.7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5" ht="12.75">
      <c r="A3">
        <v>1</v>
      </c>
      <c r="B3">
        <v>40752.5</v>
      </c>
      <c r="C3">
        <v>199.832</v>
      </c>
      <c r="D3">
        <v>2.9</v>
      </c>
      <c r="E3">
        <v>17.54</v>
      </c>
    </row>
    <row r="4" spans="1:5" ht="12.75">
      <c r="A4">
        <v>2</v>
      </c>
      <c r="B4">
        <v>41963.74</v>
      </c>
      <c r="C4">
        <v>203.455</v>
      </c>
      <c r="D4">
        <v>2.88</v>
      </c>
      <c r="E4">
        <v>13.33</v>
      </c>
    </row>
    <row r="5" spans="1:6" ht="12.75">
      <c r="A5">
        <v>3</v>
      </c>
      <c r="B5">
        <v>40775</v>
      </c>
      <c r="C5">
        <v>199.927</v>
      </c>
      <c r="D5">
        <v>2.9</v>
      </c>
      <c r="E5">
        <v>15.69</v>
      </c>
      <c r="F5" t="s">
        <v>60</v>
      </c>
    </row>
    <row r="6" spans="1:5" ht="12.75">
      <c r="A6">
        <v>4</v>
      </c>
      <c r="B6">
        <v>38573.78</v>
      </c>
      <c r="C6">
        <v>175.907</v>
      </c>
      <c r="D6">
        <v>2.91</v>
      </c>
      <c r="E6">
        <v>16.37</v>
      </c>
    </row>
    <row r="7" spans="1:5" ht="12.75">
      <c r="A7">
        <v>5</v>
      </c>
      <c r="B7">
        <v>36170</v>
      </c>
      <c r="C7">
        <v>156.092</v>
      </c>
      <c r="D7">
        <v>2.92</v>
      </c>
      <c r="E7">
        <v>18.07</v>
      </c>
    </row>
    <row r="8" spans="1:5" ht="12.75">
      <c r="A8">
        <v>6</v>
      </c>
      <c r="B8">
        <v>38970.41</v>
      </c>
      <c r="C8">
        <v>177.664</v>
      </c>
      <c r="D8">
        <v>2.91</v>
      </c>
      <c r="E8">
        <v>14.44</v>
      </c>
    </row>
    <row r="9" spans="1:5" ht="12.75">
      <c r="A9">
        <v>7</v>
      </c>
      <c r="B9">
        <v>43949.57</v>
      </c>
      <c r="C9">
        <v>220.376</v>
      </c>
      <c r="D9">
        <v>2.88</v>
      </c>
      <c r="E9">
        <v>12.78</v>
      </c>
    </row>
    <row r="10" spans="1:5" ht="12.75">
      <c r="A10">
        <v>8</v>
      </c>
      <c r="B10">
        <v>42396.93</v>
      </c>
      <c r="C10">
        <v>206.299</v>
      </c>
      <c r="D10">
        <v>2.86</v>
      </c>
      <c r="E10">
        <v>11.65</v>
      </c>
    </row>
    <row r="11" spans="1:6" ht="12.75">
      <c r="A11">
        <v>9</v>
      </c>
      <c r="B11">
        <v>43574.56</v>
      </c>
      <c r="C11" t="s">
        <v>67</v>
      </c>
      <c r="D11" t="s">
        <v>68</v>
      </c>
      <c r="E11" t="s">
        <v>69</v>
      </c>
      <c r="F11" t="s">
        <v>57</v>
      </c>
    </row>
    <row r="12" spans="1:5" ht="12.75">
      <c r="A12">
        <v>10</v>
      </c>
      <c r="B12">
        <v>44100.41</v>
      </c>
      <c r="C12">
        <v>222.073</v>
      </c>
      <c r="D12">
        <v>2.92</v>
      </c>
      <c r="E12">
        <v>14.37</v>
      </c>
    </row>
    <row r="13" spans="1:5" ht="12.75">
      <c r="A13">
        <v>11</v>
      </c>
      <c r="B13">
        <v>40832.35</v>
      </c>
      <c r="C13">
        <v>197.349</v>
      </c>
      <c r="D13">
        <v>2.92</v>
      </c>
      <c r="E13">
        <v>17.36</v>
      </c>
    </row>
    <row r="14" spans="1:5" ht="12.75">
      <c r="A14">
        <v>12</v>
      </c>
      <c r="B14">
        <v>38744.73</v>
      </c>
      <c r="C14">
        <v>175.248</v>
      </c>
      <c r="D14">
        <v>2.94</v>
      </c>
      <c r="E14">
        <v>17.25</v>
      </c>
    </row>
    <row r="15" spans="1:5" ht="12.75">
      <c r="A15">
        <v>13</v>
      </c>
      <c r="B15">
        <v>40533.6</v>
      </c>
      <c r="C15">
        <v>192.4</v>
      </c>
      <c r="D15">
        <v>2.95</v>
      </c>
      <c r="E15">
        <v>17.26</v>
      </c>
    </row>
    <row r="16" spans="1:5" ht="12.75">
      <c r="A16">
        <v>14</v>
      </c>
      <c r="B16">
        <v>40579.41</v>
      </c>
      <c r="C16">
        <v>193.038</v>
      </c>
      <c r="D16">
        <v>2.95</v>
      </c>
      <c r="E16">
        <v>19.4</v>
      </c>
    </row>
    <row r="17" spans="1:6" ht="12.75">
      <c r="A17">
        <v>15</v>
      </c>
      <c r="B17">
        <v>41427.8</v>
      </c>
      <c r="C17">
        <v>202.795</v>
      </c>
      <c r="D17">
        <v>2.94</v>
      </c>
      <c r="E17">
        <v>18.34</v>
      </c>
      <c r="F17" t="s">
        <v>60</v>
      </c>
    </row>
    <row r="18" spans="1:5" ht="12.75">
      <c r="A18">
        <v>16</v>
      </c>
      <c r="B18">
        <v>42776.42</v>
      </c>
      <c r="C18">
        <v>208.357</v>
      </c>
      <c r="D18">
        <v>2.95</v>
      </c>
      <c r="E18">
        <v>19.36</v>
      </c>
    </row>
    <row r="19" spans="1:5" ht="12.75">
      <c r="A19">
        <v>17</v>
      </c>
      <c r="B19">
        <v>42257.49</v>
      </c>
      <c r="C19">
        <v>210.886</v>
      </c>
      <c r="D19">
        <v>2.97</v>
      </c>
      <c r="E19">
        <v>20.7</v>
      </c>
    </row>
    <row r="20" spans="1:5" ht="12.75">
      <c r="A20">
        <v>18</v>
      </c>
      <c r="B20">
        <v>39032.35</v>
      </c>
      <c r="C20">
        <v>178.697</v>
      </c>
      <c r="D20">
        <v>2.97</v>
      </c>
      <c r="E20">
        <v>21.05</v>
      </c>
    </row>
    <row r="21" spans="1:5" ht="12.75">
      <c r="A21">
        <v>19</v>
      </c>
      <c r="B21">
        <v>34656.25</v>
      </c>
      <c r="C21">
        <v>140.817</v>
      </c>
      <c r="D21">
        <v>2.97</v>
      </c>
      <c r="E21">
        <v>24.14</v>
      </c>
    </row>
    <row r="22" spans="1:6" ht="12.75">
      <c r="A22">
        <v>20</v>
      </c>
      <c r="B22">
        <v>36533.4</v>
      </c>
      <c r="C22">
        <v>168.209</v>
      </c>
      <c r="D22">
        <v>2.89</v>
      </c>
      <c r="E22">
        <v>25.25</v>
      </c>
      <c r="F22" t="s">
        <v>70</v>
      </c>
    </row>
    <row r="23" spans="1:5" ht="12.75">
      <c r="A23">
        <v>21</v>
      </c>
      <c r="B23">
        <v>40353.55</v>
      </c>
      <c r="C23">
        <v>196.165</v>
      </c>
      <c r="D23">
        <v>2.86</v>
      </c>
      <c r="E23">
        <v>24.34</v>
      </c>
    </row>
    <row r="24" spans="1:5" ht="12.75">
      <c r="A24">
        <v>22</v>
      </c>
      <c r="B24">
        <v>40792.96</v>
      </c>
      <c r="C24">
        <v>197.751</v>
      </c>
      <c r="D24">
        <v>2.87</v>
      </c>
      <c r="E24">
        <v>25.32</v>
      </c>
    </row>
    <row r="25" spans="1:5" ht="12.75">
      <c r="A25">
        <v>23</v>
      </c>
      <c r="B25">
        <v>37440.18</v>
      </c>
      <c r="C25">
        <v>166.322</v>
      </c>
      <c r="D25">
        <v>2.88</v>
      </c>
      <c r="E25">
        <v>25.34</v>
      </c>
    </row>
    <row r="26" spans="1:6" ht="12.75">
      <c r="A26">
        <v>24</v>
      </c>
      <c r="B26">
        <v>40417.6</v>
      </c>
      <c r="C26">
        <v>190.037</v>
      </c>
      <c r="D26">
        <v>2.86</v>
      </c>
      <c r="E26">
        <v>22.81</v>
      </c>
      <c r="F26" t="s">
        <v>60</v>
      </c>
    </row>
    <row r="27" spans="1:5" ht="12.75">
      <c r="A27">
        <v>25</v>
      </c>
      <c r="B27">
        <v>39983.43</v>
      </c>
      <c r="C27">
        <v>196.821</v>
      </c>
      <c r="D27">
        <v>2.86</v>
      </c>
      <c r="E27">
        <v>22.76</v>
      </c>
    </row>
    <row r="28" spans="1:5" ht="12.75">
      <c r="A28">
        <v>26</v>
      </c>
      <c r="B28">
        <v>37244.72</v>
      </c>
      <c r="C28">
        <v>167.073</v>
      </c>
      <c r="D28">
        <v>2.86</v>
      </c>
      <c r="E28">
        <v>23.66</v>
      </c>
    </row>
    <row r="29" spans="1:5" ht="12.75">
      <c r="A29">
        <v>27</v>
      </c>
      <c r="B29">
        <v>37823.32</v>
      </c>
      <c r="C29">
        <v>175.973</v>
      </c>
      <c r="D29">
        <v>2.85</v>
      </c>
      <c r="E29">
        <v>24.85</v>
      </c>
    </row>
    <row r="30" spans="1:5" ht="12.75">
      <c r="A30">
        <v>28</v>
      </c>
      <c r="B30">
        <v>38057.18</v>
      </c>
      <c r="C30">
        <v>179.313</v>
      </c>
      <c r="D30">
        <v>2.85</v>
      </c>
      <c r="E30">
        <v>22.4</v>
      </c>
    </row>
    <row r="31" spans="1:5" ht="12.75">
      <c r="A31">
        <v>29</v>
      </c>
      <c r="B31">
        <v>40116.17</v>
      </c>
      <c r="C31">
        <v>193.203</v>
      </c>
      <c r="D31">
        <v>2.85</v>
      </c>
      <c r="E31">
        <v>23.15</v>
      </c>
    </row>
    <row r="32" spans="1:5" ht="12.75">
      <c r="A32">
        <v>30</v>
      </c>
      <c r="B32">
        <v>40044.08</v>
      </c>
      <c r="C32">
        <v>196.662</v>
      </c>
      <c r="D32">
        <v>2.85</v>
      </c>
      <c r="E32">
        <v>22.15</v>
      </c>
    </row>
    <row r="33" spans="1:6" ht="12.75">
      <c r="A33" t="s">
        <v>58</v>
      </c>
      <c r="B33" t="s">
        <v>71</v>
      </c>
      <c r="C33" t="s">
        <v>72</v>
      </c>
      <c r="D33" t="s">
        <v>73</v>
      </c>
      <c r="E33" t="s">
        <v>74</v>
      </c>
      <c r="F33" t="s">
        <v>57</v>
      </c>
    </row>
    <row r="34" spans="1:6" ht="12.75">
      <c r="A34" t="s">
        <v>58</v>
      </c>
      <c r="B34">
        <v>1406574.81</v>
      </c>
      <c r="C34">
        <v>216.481</v>
      </c>
      <c r="D34">
        <v>2.93</v>
      </c>
      <c r="E34">
        <v>9.85</v>
      </c>
      <c r="F3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2016-07-05T14:23:43Z</dcterms:modified>
  <cp:category/>
  <cp:version/>
  <cp:contentType/>
  <cp:contentStatus/>
</cp:coreProperties>
</file>