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9320" windowHeight="10620" activeTab="1"/>
  </bookViews>
  <sheets>
    <sheet name="Паспорт" sheetId="1" r:id="rId1"/>
    <sheet name="Додаток" sheetId="2" r:id="rId2"/>
    <sheet name="Лист1" sheetId="3" r:id="rId3"/>
  </sheets>
  <definedNames>
    <definedName name="_Hlk21234135" localSheetId="1">'Додаток'!$C$15</definedName>
    <definedName name="_Hlk21234135" localSheetId="0">'Паспорт'!$C$16</definedName>
    <definedName name="OLE_LINK2" localSheetId="1">'Додаток'!#REF!</definedName>
    <definedName name="OLE_LINK2" localSheetId="0">'Паспорт'!$Y$11</definedName>
    <definedName name="OLE_LINK3" localSheetId="1">'Додаток'!#REF!</definedName>
    <definedName name="OLE_LINK3" localSheetId="0">'Паспорт'!#REF!</definedName>
    <definedName name="OLE_LINK5" localSheetId="1">'Додаток'!#REF!</definedName>
    <definedName name="OLE_LINK5" localSheetId="0">'Паспорт'!#REF!</definedName>
    <definedName name="_xlnm.Print_Area" localSheetId="1">'Додаток'!$A$1:$Y$50</definedName>
    <definedName name="_xlnm.Print_Area" localSheetId="0">'Паспорт'!$A$1:$Y$49</definedName>
  </definedNames>
  <calcPr fullCalcOnLoad="1"/>
</workbook>
</file>

<file path=xl/sharedStrings.xml><?xml version="1.0" encoding="utf-8"?>
<sst xmlns="http://schemas.openxmlformats.org/spreadsheetml/2006/main" count="105" uniqueCount="80">
  <si>
    <t>підпис</t>
  </si>
  <si>
    <t xml:space="preserve">  </t>
  </si>
  <si>
    <t>метан C₁</t>
  </si>
  <si>
    <t>етан C₂</t>
  </si>
  <si>
    <t>пропан С₃</t>
  </si>
  <si>
    <t>ізо-бутан i-C₄</t>
  </si>
  <si>
    <t xml:space="preserve">Фізико-хімічні показники газу, при 20 ºС, 101,325 кПа </t>
  </si>
  <si>
    <t>Густина, кг/м3</t>
  </si>
  <si>
    <t>н-бутан н  C₄</t>
  </si>
  <si>
    <t>нео-пентан нео-C₅</t>
  </si>
  <si>
    <t>ізо-пентан i-C₅</t>
  </si>
  <si>
    <t>н-пентан н-C₅</t>
  </si>
  <si>
    <t>гексани та вищі C₆+</t>
  </si>
  <si>
    <t>Кисень О₂</t>
  </si>
  <si>
    <t>азот N₂</t>
  </si>
  <si>
    <t>діоксид вуглецю CO₂</t>
  </si>
  <si>
    <t>дата</t>
  </si>
  <si>
    <t>Компонентний склад , % мол.</t>
  </si>
  <si>
    <t>ПАСПОРТ ФІЗИКО-ХІМІЧНИХ ПОКАЗНИКІВ ПРИРОДНОГО ГАЗУ</t>
  </si>
  <si>
    <t>Теплота згоряння нижча, МДж/м3(кВт⋅год/м3)</t>
  </si>
  <si>
    <t>Теплота згоряння вища, МДж/м3 (кВт⋅год/м3)</t>
  </si>
  <si>
    <t>Число Воббе вище, МДж/м3 (кВт⋅год/м3)</t>
  </si>
  <si>
    <t xml:space="preserve">Температура точки роси  вологи
(Р = 3.92 МПа)
</t>
  </si>
  <si>
    <t>Температура точки роси  вуглеводів, ºС</t>
  </si>
  <si>
    <t>Масова концентрація сірководню, г/м3</t>
  </si>
  <si>
    <t>Масова концентрація меркаптанової сірки,  г/м3</t>
  </si>
  <si>
    <t>Число місяця</t>
  </si>
  <si>
    <t>Підрозділу підприємства, якому підпорядкована ВХАЛ</t>
  </si>
  <si>
    <t xml:space="preserve"> ВХАЛ, де здійснювались аналізи газу</t>
  </si>
  <si>
    <t xml:space="preserve">       прізвище</t>
  </si>
  <si>
    <t>ПАТ "УКРТРАНСГАЗ"</t>
  </si>
  <si>
    <t>Філія УМГ"Харківтрансгаз"</t>
  </si>
  <si>
    <t>Вимірювальна хіміко-аналітична лабораторія</t>
  </si>
  <si>
    <t>Теплота зоряння нижча кКал/м³</t>
  </si>
  <si>
    <t>Теплота згоряння вища кКал/м³</t>
  </si>
  <si>
    <t>Маса механічних домішок, г/100м3</t>
  </si>
  <si>
    <t>Додаток до Паспорту фізико-хімічних показників природного газу</t>
  </si>
  <si>
    <t>Начальник служби ГВ та М</t>
  </si>
  <si>
    <t xml:space="preserve"> </t>
  </si>
  <si>
    <t>Керівник підрозділу підприємства</t>
  </si>
  <si>
    <t>Керівник служби, відповідальної за облік газу</t>
  </si>
  <si>
    <t xml:space="preserve">Обсяг газу, переданого за добу,  м3 </t>
  </si>
  <si>
    <t>Загальний обсяг газу, м3</t>
  </si>
  <si>
    <t>Столбец X не трогать, данные пересчитываются и переносятся из Паспорта!</t>
  </si>
  <si>
    <t xml:space="preserve"> - червоним виділено Зразок для введення своїх даних</t>
  </si>
  <si>
    <t>Теплота згоряння ниижа, (за поточну добу та середньозважене значення за місяць) МДж/м3</t>
  </si>
  <si>
    <r>
      <t xml:space="preserve">Если в первом числе месяца у нас не было измерения ФХП, то в X15 вводим </t>
    </r>
    <r>
      <rPr>
        <sz val="10"/>
        <color indexed="14"/>
        <rFont val="Arial Cyr"/>
        <family val="0"/>
      </rPr>
      <t>последнее</t>
    </r>
    <r>
      <rPr>
        <sz val="10"/>
        <rFont val="Arial Cyr"/>
        <family val="0"/>
      </rPr>
      <t xml:space="preserve"> значение Теплоты сгорания низшей  вручную из прошлого месяца!</t>
    </r>
  </si>
  <si>
    <t>Філія "УМГ"ХАРКІВТРАНСГАЗ"</t>
  </si>
  <si>
    <t xml:space="preserve">Сєвєродонецьке  ЛВУМГ </t>
  </si>
  <si>
    <r>
      <t>Свідоцтво про атестацію</t>
    </r>
    <r>
      <rPr>
        <u val="single"/>
        <sz val="11"/>
        <rFont val="Times New Roman"/>
        <family val="1"/>
      </rPr>
      <t xml:space="preserve"> </t>
    </r>
    <r>
      <rPr>
        <b/>
        <u val="single"/>
        <sz val="11"/>
        <rFont val="Times New Roman"/>
        <family val="1"/>
      </rPr>
      <t>№ РЬ 089/2014</t>
    </r>
    <r>
      <rPr>
        <sz val="11"/>
        <rFont val="Times New Roman"/>
        <family val="1"/>
      </rPr>
      <t xml:space="preserve"> дійсне до </t>
    </r>
    <r>
      <rPr>
        <b/>
        <sz val="11"/>
        <rFont val="Times New Roman"/>
        <family val="1"/>
      </rPr>
      <t xml:space="preserve"> </t>
    </r>
    <r>
      <rPr>
        <b/>
        <u val="single"/>
        <sz val="11"/>
        <rFont val="Times New Roman"/>
        <family val="1"/>
      </rPr>
      <t>06.06.2017 р.</t>
    </r>
  </si>
  <si>
    <t>відс.</t>
  </si>
  <si>
    <t xml:space="preserve">Начальник  Сєвєродонецького    ЛВУМГ  </t>
  </si>
  <si>
    <t xml:space="preserve">Інженер ВХАЛ  </t>
  </si>
  <si>
    <t xml:space="preserve">Краматорський ПМ Краматорського ЛВУМГ </t>
  </si>
  <si>
    <t xml:space="preserve">      підпис</t>
  </si>
  <si>
    <t>прізвище</t>
  </si>
  <si>
    <t>А.М. Левкович</t>
  </si>
  <si>
    <t xml:space="preserve">       підпис</t>
  </si>
  <si>
    <t>ГРС Дружківка</t>
  </si>
  <si>
    <t xml:space="preserve">          переданого Краматорським ЛВУМГ  та прийнятого  ПАТ"Донецькоблгаз"    по ГРС м.Дружківка</t>
  </si>
  <si>
    <t>День</t>
  </si>
  <si>
    <t xml:space="preserve"> V, м3</t>
  </si>
  <si>
    <t xml:space="preserve"> dP, кгс/м2</t>
  </si>
  <si>
    <t xml:space="preserve"> Pабс, кгс/см2</t>
  </si>
  <si>
    <t xml:space="preserve"> T, °C</t>
  </si>
  <si>
    <t xml:space="preserve"> Ro, кг/м3</t>
  </si>
  <si>
    <t>ABC</t>
  </si>
  <si>
    <t>AB</t>
  </si>
  <si>
    <t>A</t>
  </si>
  <si>
    <t xml:space="preserve"> B</t>
  </si>
  <si>
    <t>Итого</t>
  </si>
  <si>
    <r>
      <t xml:space="preserve">                                                  </t>
    </r>
    <r>
      <rPr>
        <sz val="12"/>
        <rFont val="Times New Roman"/>
        <family val="1"/>
      </rPr>
      <t xml:space="preserve"> переданого</t>
    </r>
    <r>
      <rPr>
        <b/>
        <sz val="12"/>
        <rFont val="Times New Roman"/>
        <family val="1"/>
      </rPr>
      <t xml:space="preserve">    Краматорським  ЛВУМГ          </t>
    </r>
    <r>
      <rPr>
        <sz val="12"/>
        <rFont val="Times New Roman"/>
        <family val="1"/>
      </rPr>
      <t>та прийнятого</t>
    </r>
    <r>
      <rPr>
        <b/>
        <sz val="12"/>
        <rFont val="Times New Roman"/>
        <family val="1"/>
      </rPr>
      <t xml:space="preserve">           ПАТ "Донецькоблгаз"     </t>
    </r>
    <r>
      <rPr>
        <sz val="12"/>
        <rFont val="Times New Roman"/>
        <family val="1"/>
      </rPr>
      <t xml:space="preserve">по  </t>
    </r>
    <r>
      <rPr>
        <b/>
        <sz val="12"/>
        <rFont val="Times New Roman"/>
        <family val="1"/>
      </rPr>
      <t>ГРС  Дружківка</t>
    </r>
  </si>
  <si>
    <t xml:space="preserve">В.о. начальника  Краматорського    ЛВУМГ  </t>
  </si>
  <si>
    <t>В.В. Пархоменко</t>
  </si>
  <si>
    <r>
      <t xml:space="preserve">                                                          </t>
    </r>
    <r>
      <rPr>
        <sz val="12"/>
        <rFont val="Times New Roman"/>
        <family val="1"/>
      </rPr>
      <t>з газопроводу</t>
    </r>
    <r>
      <rPr>
        <b/>
        <sz val="12"/>
        <rFont val="Times New Roman"/>
        <family val="1"/>
      </rPr>
      <t xml:space="preserve">   Амвросіївка-Горловка-Слов`янськ    </t>
    </r>
    <r>
      <rPr>
        <sz val="12"/>
        <rFont val="Times New Roman"/>
        <family val="1"/>
      </rPr>
      <t>за період з</t>
    </r>
    <r>
      <rPr>
        <b/>
        <sz val="12"/>
        <rFont val="Times New Roman"/>
        <family val="1"/>
      </rPr>
      <t xml:space="preserve">   01.06.2016р. </t>
    </r>
    <r>
      <rPr>
        <sz val="12"/>
        <rFont val="Times New Roman"/>
        <family val="1"/>
      </rPr>
      <t>по</t>
    </r>
    <r>
      <rPr>
        <b/>
        <sz val="12"/>
        <rFont val="Times New Roman"/>
        <family val="1"/>
      </rPr>
      <t xml:space="preserve"> 30.06.2016р.</t>
    </r>
  </si>
  <si>
    <t>2016</t>
  </si>
  <si>
    <t>Ю.О. Головко</t>
  </si>
  <si>
    <t xml:space="preserve">М.О. Єрьоменко </t>
  </si>
  <si>
    <r>
      <t xml:space="preserve">                                                                                                         </t>
    </r>
    <r>
      <rPr>
        <sz val="12"/>
        <rFont val="Times New Roman"/>
        <family val="1"/>
      </rPr>
      <t>з газопроводу</t>
    </r>
    <r>
      <rPr>
        <b/>
        <sz val="12"/>
        <rFont val="Times New Roman"/>
        <family val="1"/>
      </rPr>
      <t xml:space="preserve">   Амвросіївка-Горловка-Слов`янськ    </t>
    </r>
    <r>
      <rPr>
        <sz val="12"/>
        <rFont val="Times New Roman"/>
        <family val="1"/>
      </rPr>
      <t>за період з</t>
    </r>
    <r>
      <rPr>
        <b/>
        <sz val="12"/>
        <rFont val="Times New Roman"/>
        <family val="1"/>
      </rPr>
      <t xml:space="preserve">   01.06.2016р. </t>
    </r>
    <r>
      <rPr>
        <sz val="12"/>
        <rFont val="Times New Roman"/>
        <family val="1"/>
      </rPr>
      <t>по</t>
    </r>
    <r>
      <rPr>
        <b/>
        <sz val="12"/>
        <rFont val="Times New Roman"/>
        <family val="1"/>
      </rPr>
      <t xml:space="preserve"> 30.06.2016р.</t>
    </r>
  </si>
  <si>
    <t>Данные по объекту Drugkovka (осн.) за 6/16.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</si>
</sst>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0.0"/>
    <numFmt numFmtId="178" formatCode="0.000"/>
    <numFmt numFmtId="179" formatCode="0.0000"/>
    <numFmt numFmtId="180" formatCode="[$-FC19]d\ mmmm\ yyyy\ &quot;г.&quot;"/>
  </numFmts>
  <fonts count="98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b/>
      <sz val="10"/>
      <color indexed="17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sz val="9"/>
      <name val="Times New Roman"/>
      <family val="1"/>
    </font>
    <font>
      <sz val="11"/>
      <name val="Arial"/>
      <family val="2"/>
    </font>
    <font>
      <sz val="9"/>
      <name val="Arial"/>
      <family val="2"/>
    </font>
    <font>
      <sz val="9"/>
      <name val="Arial Cyr"/>
      <family val="0"/>
    </font>
    <font>
      <b/>
      <sz val="11"/>
      <name val="Arial"/>
      <family val="2"/>
    </font>
    <font>
      <b/>
      <sz val="9"/>
      <name val="Arial"/>
      <family val="2"/>
    </font>
    <font>
      <b/>
      <sz val="12"/>
      <name val="Times New Roman"/>
      <family val="1"/>
    </font>
    <font>
      <sz val="10"/>
      <color indexed="14"/>
      <name val="Arial Cyr"/>
      <family val="0"/>
    </font>
    <font>
      <b/>
      <sz val="11"/>
      <name val="Times New Roman"/>
      <family val="1"/>
    </font>
    <font>
      <u val="single"/>
      <sz val="11"/>
      <name val="Times New Roman"/>
      <family val="1"/>
    </font>
    <font>
      <b/>
      <u val="single"/>
      <sz val="11"/>
      <name val="Times New Roman"/>
      <family val="1"/>
    </font>
    <font>
      <sz val="12"/>
      <name val="Times New Roman"/>
      <family val="1"/>
    </font>
    <font>
      <sz val="8"/>
      <name val="Times New Roman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imes New Roman"/>
      <family val="1"/>
    </font>
    <font>
      <b/>
      <i/>
      <sz val="12"/>
      <color indexed="10"/>
      <name val="Times New Roman"/>
      <family val="1"/>
    </font>
    <font>
      <b/>
      <sz val="10"/>
      <color indexed="57"/>
      <name val="Arial Cyr"/>
      <family val="0"/>
    </font>
    <font>
      <sz val="9"/>
      <color indexed="60"/>
      <name val="Times New Roman"/>
      <family val="1"/>
    </font>
    <font>
      <b/>
      <i/>
      <sz val="12"/>
      <color indexed="60"/>
      <name val="Times New Roman"/>
      <family val="1"/>
    </font>
    <font>
      <b/>
      <sz val="12"/>
      <color indexed="62"/>
      <name val="Times New Roman"/>
      <family val="1"/>
    </font>
    <font>
      <b/>
      <i/>
      <sz val="9"/>
      <color indexed="62"/>
      <name val="Times New Roman"/>
      <family val="1"/>
    </font>
    <font>
      <sz val="10"/>
      <color indexed="62"/>
      <name val="Arial Cyr"/>
      <family val="0"/>
    </font>
    <font>
      <sz val="10"/>
      <color indexed="10"/>
      <name val="Arial Cyr"/>
      <family val="0"/>
    </font>
    <font>
      <sz val="11"/>
      <color indexed="10"/>
      <name val="Times New Roman"/>
      <family val="1"/>
    </font>
    <font>
      <sz val="11"/>
      <color indexed="10"/>
      <name val="Arial Cyr"/>
      <family val="0"/>
    </font>
    <font>
      <sz val="9"/>
      <color indexed="10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9"/>
      <color indexed="14"/>
      <name val="Times New Roman"/>
      <family val="1"/>
    </font>
    <font>
      <sz val="8"/>
      <color indexed="10"/>
      <name val="Times New Roman"/>
      <family val="1"/>
    </font>
    <font>
      <sz val="10"/>
      <color indexed="10"/>
      <name val="Times New Roman"/>
      <family val="1"/>
    </font>
    <font>
      <sz val="8"/>
      <color indexed="10"/>
      <name val="Times New Roman Cyr"/>
      <family val="0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Times New Roman"/>
      <family val="1"/>
    </font>
    <font>
      <b/>
      <i/>
      <sz val="12"/>
      <color rgb="FFFF0000"/>
      <name val="Times New Roman"/>
      <family val="1"/>
    </font>
    <font>
      <b/>
      <sz val="10"/>
      <color rgb="FF17994C"/>
      <name val="Arial Cyr"/>
      <family val="0"/>
    </font>
    <font>
      <sz val="9"/>
      <color theme="5" tint="-0.24997000396251678"/>
      <name val="Times New Roman"/>
      <family val="1"/>
    </font>
    <font>
      <b/>
      <i/>
      <sz val="12"/>
      <color theme="5" tint="-0.24997000396251678"/>
      <name val="Times New Roman"/>
      <family val="1"/>
    </font>
    <font>
      <b/>
      <sz val="12"/>
      <color theme="4" tint="-0.24997000396251678"/>
      <name val="Times New Roman"/>
      <family val="1"/>
    </font>
    <font>
      <b/>
      <i/>
      <sz val="9"/>
      <color theme="4" tint="-0.24997000396251678"/>
      <name val="Times New Roman"/>
      <family val="1"/>
    </font>
    <font>
      <sz val="10"/>
      <color theme="4" tint="-0.24997000396251678"/>
      <name val="Arial Cyr"/>
      <family val="0"/>
    </font>
    <font>
      <sz val="10"/>
      <color rgb="FFFF0000"/>
      <name val="Arial Cyr"/>
      <family val="0"/>
    </font>
    <font>
      <sz val="11"/>
      <color rgb="FFFF0000"/>
      <name val="Times New Roman"/>
      <family val="1"/>
    </font>
    <font>
      <sz val="11"/>
      <color rgb="FFFF0000"/>
      <name val="Arial Cyr"/>
      <family val="0"/>
    </font>
    <font>
      <sz val="9"/>
      <color rgb="FFFF0000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sz val="9"/>
      <color rgb="FFE13FC2"/>
      <name val="Times New Roman"/>
      <family val="1"/>
    </font>
    <font>
      <sz val="8"/>
      <color rgb="FFFF0000"/>
      <name val="Times New Roman"/>
      <family val="1"/>
    </font>
    <font>
      <sz val="10"/>
      <color rgb="FFFF0000"/>
      <name val="Times New Roman"/>
      <family val="1"/>
    </font>
    <font>
      <sz val="8"/>
      <color rgb="FFFF0000"/>
      <name val="Times New Roman Cyr"/>
      <family val="0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medium"/>
      <top style="thin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1" applyNumberFormat="0" applyAlignment="0" applyProtection="0"/>
    <xf numFmtId="0" fontId="63" fillId="27" borderId="2" applyNumberFormat="0" applyAlignment="0" applyProtection="0"/>
    <xf numFmtId="0" fontId="64" fillId="27" borderId="1" applyNumberFormat="0" applyAlignment="0" applyProtection="0"/>
    <xf numFmtId="0" fontId="6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70" fillId="28" borderId="7" applyNumberFormat="0" applyAlignment="0" applyProtection="0"/>
    <xf numFmtId="0" fontId="71" fillId="0" borderId="0" applyNumberFormat="0" applyFill="0" applyBorder="0" applyAlignment="0" applyProtection="0"/>
    <xf numFmtId="0" fontId="72" fillId="29" borderId="0" applyNumberFormat="0" applyBorder="0" applyAlignment="0" applyProtection="0"/>
    <xf numFmtId="0" fontId="73" fillId="0" borderId="0" applyNumberFormat="0" applyFill="0" applyBorder="0" applyAlignment="0" applyProtection="0"/>
    <xf numFmtId="0" fontId="74" fillId="30" borderId="0" applyNumberFormat="0" applyBorder="0" applyAlignment="0" applyProtection="0"/>
    <xf numFmtId="0" fontId="7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6" fillId="0" borderId="9" applyNumberFormat="0" applyFill="0" applyAlignment="0" applyProtection="0"/>
    <xf numFmtId="0" fontId="7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8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178" fontId="0" fillId="0" borderId="0" xfId="0" applyNumberForma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2" fillId="0" borderId="10" xfId="0" applyNumberFormat="1" applyFont="1" applyBorder="1" applyAlignment="1">
      <alignment horizontal="center" vertical="center" wrapText="1"/>
    </xf>
    <xf numFmtId="178" fontId="8" fillId="0" borderId="10" xfId="0" applyNumberFormat="1" applyFont="1" applyBorder="1" applyAlignment="1">
      <alignment horizontal="center" wrapText="1"/>
    </xf>
    <xf numFmtId="177" fontId="8" fillId="0" borderId="10" xfId="0" applyNumberFormat="1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 vertical="top" wrapText="1"/>
    </xf>
    <xf numFmtId="0" fontId="8" fillId="0" borderId="10" xfId="0" applyNumberFormat="1" applyFont="1" applyBorder="1" applyAlignment="1">
      <alignment horizontal="center" vertical="top" wrapText="1"/>
    </xf>
    <xf numFmtId="0" fontId="6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11" fillId="0" borderId="10" xfId="0" applyNumberFormat="1" applyFont="1" applyBorder="1" applyAlignment="1">
      <alignment horizontal="center" vertical="center"/>
    </xf>
    <xf numFmtId="179" fontId="79" fillId="0" borderId="10" xfId="0" applyNumberFormat="1" applyFont="1" applyBorder="1" applyAlignment="1">
      <alignment horizontal="center" vertical="top" wrapText="1"/>
    </xf>
    <xf numFmtId="0" fontId="8" fillId="0" borderId="10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vertical="center" textRotation="90" wrapText="1"/>
    </xf>
    <xf numFmtId="2" fontId="14" fillId="0" borderId="0" xfId="0" applyNumberFormat="1" applyFont="1" applyBorder="1" applyAlignment="1">
      <alignment horizontal="center" wrapText="1"/>
    </xf>
    <xf numFmtId="177" fontId="8" fillId="0" borderId="0" xfId="0" applyNumberFormat="1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2" fontId="80" fillId="0" borderId="0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81" fillId="0" borderId="0" xfId="0" applyFont="1" applyAlignment="1">
      <alignment horizontal="center"/>
    </xf>
    <xf numFmtId="2" fontId="82" fillId="0" borderId="12" xfId="0" applyNumberFormat="1" applyFont="1" applyBorder="1" applyAlignment="1">
      <alignment horizontal="center" wrapText="1"/>
    </xf>
    <xf numFmtId="2" fontId="83" fillId="0" borderId="12" xfId="0" applyNumberFormat="1" applyFont="1" applyBorder="1" applyAlignment="1">
      <alignment horizontal="center" vertical="center" wrapText="1"/>
    </xf>
    <xf numFmtId="1" fontId="84" fillId="0" borderId="13" xfId="0" applyNumberFormat="1" applyFont="1" applyBorder="1" applyAlignment="1">
      <alignment horizontal="center" wrapText="1"/>
    </xf>
    <xf numFmtId="1" fontId="84" fillId="0" borderId="13" xfId="0" applyNumberFormat="1" applyFont="1" applyBorder="1" applyAlignment="1">
      <alignment horizontal="center" vertical="center" wrapText="1"/>
    </xf>
    <xf numFmtId="1" fontId="85" fillId="0" borderId="10" xfId="0" applyNumberFormat="1" applyFont="1" applyBorder="1" applyAlignment="1">
      <alignment horizontal="center" vertical="center" wrapText="1"/>
    </xf>
    <xf numFmtId="0" fontId="86" fillId="0" borderId="0" xfId="0" applyFont="1" applyAlignment="1">
      <alignment/>
    </xf>
    <xf numFmtId="0" fontId="87" fillId="0" borderId="0" xfId="0" applyFont="1" applyAlignment="1">
      <alignment/>
    </xf>
    <xf numFmtId="0" fontId="88" fillId="0" borderId="11" xfId="0" applyFont="1" applyBorder="1" applyAlignment="1">
      <alignment/>
    </xf>
    <xf numFmtId="0" fontId="89" fillId="0" borderId="11" xfId="0" applyFont="1" applyBorder="1" applyAlignment="1">
      <alignment/>
    </xf>
    <xf numFmtId="0" fontId="90" fillId="0" borderId="0" xfId="0" applyFont="1" applyAlignment="1">
      <alignment/>
    </xf>
    <xf numFmtId="0" fontId="91" fillId="0" borderId="0" xfId="0" applyFont="1" applyAlignment="1">
      <alignment/>
    </xf>
    <xf numFmtId="0" fontId="92" fillId="0" borderId="0" xfId="0" applyFont="1" applyAlignment="1">
      <alignment/>
    </xf>
    <xf numFmtId="179" fontId="79" fillId="0" borderId="10" xfId="0" applyNumberFormat="1" applyFont="1" applyBorder="1" applyAlignment="1">
      <alignment horizontal="center"/>
    </xf>
    <xf numFmtId="179" fontId="79" fillId="0" borderId="10" xfId="0" applyNumberFormat="1" applyFont="1" applyBorder="1" applyAlignment="1">
      <alignment horizontal="center" wrapText="1"/>
    </xf>
    <xf numFmtId="2" fontId="79" fillId="0" borderId="10" xfId="0" applyNumberFormat="1" applyFont="1" applyBorder="1" applyAlignment="1">
      <alignment horizontal="center" wrapText="1"/>
    </xf>
    <xf numFmtId="1" fontId="79" fillId="0" borderId="10" xfId="0" applyNumberFormat="1" applyFont="1" applyBorder="1" applyAlignment="1">
      <alignment horizontal="center" wrapText="1"/>
    </xf>
    <xf numFmtId="177" fontId="79" fillId="0" borderId="10" xfId="0" applyNumberFormat="1" applyFont="1" applyBorder="1" applyAlignment="1">
      <alignment horizontal="center" wrapText="1"/>
    </xf>
    <xf numFmtId="179" fontId="79" fillId="0" borderId="10" xfId="0" applyNumberFormat="1" applyFont="1" applyBorder="1" applyAlignment="1">
      <alignment wrapText="1"/>
    </xf>
    <xf numFmtId="2" fontId="79" fillId="0" borderId="10" xfId="0" applyNumberFormat="1" applyFont="1" applyFill="1" applyBorder="1" applyAlignment="1">
      <alignment horizontal="center" wrapText="1"/>
    </xf>
    <xf numFmtId="0" fontId="0" fillId="33" borderId="0" xfId="0" applyFill="1" applyAlignment="1">
      <alignment/>
    </xf>
    <xf numFmtId="1" fontId="79" fillId="0" borderId="10" xfId="0" applyNumberFormat="1" applyFont="1" applyBorder="1" applyAlignment="1">
      <alignment horizontal="center"/>
    </xf>
    <xf numFmtId="2" fontId="93" fillId="0" borderId="12" xfId="0" applyNumberFormat="1" applyFont="1" applyBorder="1" applyAlignment="1">
      <alignment horizontal="center" wrapText="1"/>
    </xf>
    <xf numFmtId="0" fontId="6" fillId="0" borderId="0" xfId="0" applyFont="1" applyAlignment="1">
      <alignment/>
    </xf>
    <xf numFmtId="0" fontId="16" fillId="0" borderId="0" xfId="0" applyFont="1" applyAlignment="1">
      <alignment/>
    </xf>
    <xf numFmtId="0" fontId="19" fillId="0" borderId="0" xfId="0" applyFont="1" applyAlignment="1">
      <alignment/>
    </xf>
    <xf numFmtId="0" fontId="2" fillId="0" borderId="10" xfId="0" applyNumberFormat="1" applyFont="1" applyFill="1" applyBorder="1" applyAlignment="1">
      <alignment horizontal="center" vertical="center" wrapText="1"/>
    </xf>
    <xf numFmtId="179" fontId="2" fillId="0" borderId="10" xfId="0" applyNumberFormat="1" applyFont="1" applyFill="1" applyBorder="1" applyAlignment="1">
      <alignment horizontal="center" wrapText="1"/>
    </xf>
    <xf numFmtId="2" fontId="2" fillId="0" borderId="10" xfId="0" applyNumberFormat="1" applyFont="1" applyFill="1" applyBorder="1" applyAlignment="1">
      <alignment horizontal="center" wrapText="1"/>
    </xf>
    <xf numFmtId="1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20" fillId="0" borderId="14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79" fontId="2" fillId="0" borderId="10" xfId="0" applyNumberFormat="1" applyFont="1" applyBorder="1" applyAlignment="1">
      <alignment horizontal="center" wrapText="1"/>
    </xf>
    <xf numFmtId="179" fontId="8" fillId="0" borderId="10" xfId="0" applyNumberFormat="1" applyFont="1" applyBorder="1" applyAlignment="1">
      <alignment horizontal="center" wrapText="1"/>
    </xf>
    <xf numFmtId="0" fontId="6" fillId="0" borderId="11" xfId="0" applyFont="1" applyBorder="1" applyAlignment="1">
      <alignment horizontal="left"/>
    </xf>
    <xf numFmtId="0" fontId="1" fillId="0" borderId="11" xfId="0" applyFont="1" applyBorder="1" applyAlignment="1">
      <alignment/>
    </xf>
    <xf numFmtId="14" fontId="6" fillId="0" borderId="11" xfId="0" applyNumberFormat="1" applyFont="1" applyBorder="1" applyAlignment="1">
      <alignment/>
    </xf>
    <xf numFmtId="0" fontId="21" fillId="0" borderId="0" xfId="0" applyFont="1" applyAlignment="1">
      <alignment/>
    </xf>
    <xf numFmtId="0" fontId="2" fillId="0" borderId="0" xfId="0" applyFont="1" applyAlignment="1">
      <alignment horizontal="left"/>
    </xf>
    <xf numFmtId="0" fontId="0" fillId="0" borderId="0" xfId="0" applyFill="1" applyAlignment="1">
      <alignment/>
    </xf>
    <xf numFmtId="178" fontId="0" fillId="0" borderId="0" xfId="0" applyNumberFormat="1" applyFill="1" applyAlignment="1">
      <alignment/>
    </xf>
    <xf numFmtId="0" fontId="5" fillId="0" borderId="0" xfId="0" applyFont="1" applyFill="1" applyAlignment="1">
      <alignment horizontal="center"/>
    </xf>
    <xf numFmtId="179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178" fontId="0" fillId="0" borderId="0" xfId="0" applyNumberForma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top" wrapText="1"/>
    </xf>
    <xf numFmtId="0" fontId="10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179" fontId="94" fillId="0" borderId="10" xfId="0" applyNumberFormat="1" applyFont="1" applyFill="1" applyBorder="1" applyAlignment="1">
      <alignment horizontal="center" wrapText="1"/>
    </xf>
    <xf numFmtId="2" fontId="94" fillId="0" borderId="10" xfId="0" applyNumberFormat="1" applyFont="1" applyFill="1" applyBorder="1" applyAlignment="1">
      <alignment horizontal="center" wrapText="1"/>
    </xf>
    <xf numFmtId="1" fontId="94" fillId="0" borderId="10" xfId="0" applyNumberFormat="1" applyFont="1" applyFill="1" applyBorder="1" applyAlignment="1">
      <alignment horizontal="center" wrapText="1"/>
    </xf>
    <xf numFmtId="0" fontId="94" fillId="0" borderId="10" xfId="0" applyFont="1" applyFill="1" applyBorder="1" applyAlignment="1">
      <alignment horizontal="center" wrapText="1"/>
    </xf>
    <xf numFmtId="0" fontId="95" fillId="0" borderId="10" xfId="0" applyFont="1" applyFill="1" applyBorder="1" applyAlignment="1">
      <alignment/>
    </xf>
    <xf numFmtId="0" fontId="94" fillId="0" borderId="10" xfId="0" applyFont="1" applyFill="1" applyBorder="1" applyAlignment="1">
      <alignment horizontal="center" vertical="top" wrapText="1"/>
    </xf>
    <xf numFmtId="0" fontId="96" fillId="0" borderId="14" xfId="0" applyFont="1" applyBorder="1" applyAlignment="1">
      <alignment horizontal="center" vertical="center"/>
    </xf>
    <xf numFmtId="0" fontId="96" fillId="0" borderId="10" xfId="0" applyFont="1" applyBorder="1" applyAlignment="1">
      <alignment horizontal="center" vertical="center"/>
    </xf>
    <xf numFmtId="0" fontId="94" fillId="0" borderId="10" xfId="0" applyFont="1" applyBorder="1" applyAlignment="1">
      <alignment horizontal="center" vertical="center"/>
    </xf>
    <xf numFmtId="179" fontId="94" fillId="0" borderId="10" xfId="0" applyNumberFormat="1" applyFont="1" applyFill="1" applyBorder="1" applyAlignment="1">
      <alignment horizontal="center" vertical="center" wrapText="1"/>
    </xf>
    <xf numFmtId="2" fontId="94" fillId="0" borderId="10" xfId="0" applyNumberFormat="1" applyFont="1" applyFill="1" applyBorder="1" applyAlignment="1">
      <alignment horizontal="center" vertical="center" wrapText="1"/>
    </xf>
    <xf numFmtId="1" fontId="94" fillId="0" borderId="10" xfId="0" applyNumberFormat="1" applyFont="1" applyFill="1" applyBorder="1" applyAlignment="1">
      <alignment horizontal="center" vertical="center" wrapText="1"/>
    </xf>
    <xf numFmtId="0" fontId="94" fillId="0" borderId="10" xfId="0" applyFont="1" applyFill="1" applyBorder="1" applyAlignment="1">
      <alignment horizontal="center" vertical="center" wrapText="1"/>
    </xf>
    <xf numFmtId="0" fontId="20" fillId="34" borderId="14" xfId="0" applyFont="1" applyFill="1" applyBorder="1" applyAlignment="1">
      <alignment horizontal="center" vertical="center"/>
    </xf>
    <xf numFmtId="179" fontId="2" fillId="0" borderId="0" xfId="0" applyNumberFormat="1" applyFont="1" applyAlignment="1">
      <alignment horizontal="center"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15" xfId="0" applyFont="1" applyBorder="1" applyAlignment="1">
      <alignment horizontal="center" vertical="center" textRotation="90" wrapText="1"/>
    </xf>
    <xf numFmtId="0" fontId="10" fillId="0" borderId="16" xfId="0" applyFont="1" applyBorder="1" applyAlignment="1">
      <alignment horizontal="center" vertical="center" textRotation="90" wrapText="1"/>
    </xf>
    <xf numFmtId="0" fontId="14" fillId="0" borderId="0" xfId="0" applyFont="1" applyBorder="1" applyAlignment="1">
      <alignment horizontal="left" vertical="center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0" fillId="0" borderId="14" xfId="0" applyFont="1" applyBorder="1" applyAlignment="1">
      <alignment horizontal="left" vertical="center" textRotation="90" wrapText="1"/>
    </xf>
    <xf numFmtId="0" fontId="10" fillId="0" borderId="15" xfId="0" applyFont="1" applyBorder="1" applyAlignment="1">
      <alignment horizontal="left" vertical="center" textRotation="90" wrapText="1"/>
    </xf>
    <xf numFmtId="0" fontId="10" fillId="0" borderId="16" xfId="0" applyFont="1" applyBorder="1" applyAlignment="1">
      <alignment horizontal="left" vertical="center" textRotation="90" wrapText="1"/>
    </xf>
    <xf numFmtId="49" fontId="1" fillId="0" borderId="11" xfId="0" applyNumberFormat="1" applyFont="1" applyBorder="1" applyAlignment="1">
      <alignment horizontal="center"/>
    </xf>
    <xf numFmtId="0" fontId="14" fillId="0" borderId="0" xfId="0" applyFont="1" applyAlignment="1">
      <alignment horizontal="left" vertical="center" wrapText="1"/>
    </xf>
    <xf numFmtId="0" fontId="11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textRotation="90" wrapText="1"/>
    </xf>
    <xf numFmtId="0" fontId="12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NumberFormat="1" applyAlignment="1">
      <alignment horizontal="center" wrapText="1"/>
    </xf>
    <xf numFmtId="0" fontId="0" fillId="0" borderId="20" xfId="0" applyBorder="1" applyAlignment="1">
      <alignment wrapText="1"/>
    </xf>
    <xf numFmtId="0" fontId="10" fillId="0" borderId="21" xfId="0" applyFont="1" applyBorder="1" applyAlignment="1">
      <alignment horizontal="center" vertical="center" textRotation="90" wrapText="1"/>
    </xf>
    <xf numFmtId="0" fontId="10" fillId="0" borderId="22" xfId="0" applyFont="1" applyBorder="1" applyAlignment="1">
      <alignment horizontal="center" vertical="center" textRotation="90" wrapText="1"/>
    </xf>
    <xf numFmtId="0" fontId="10" fillId="0" borderId="23" xfId="0" applyFont="1" applyBorder="1" applyAlignment="1">
      <alignment horizontal="center" vertical="center" textRotation="90" wrapText="1"/>
    </xf>
    <xf numFmtId="0" fontId="13" fillId="0" borderId="17" xfId="0" applyFont="1" applyBorder="1" applyAlignment="1">
      <alignment horizontal="center" vertical="center" textRotation="90" wrapText="1"/>
    </xf>
    <xf numFmtId="0" fontId="97" fillId="0" borderId="24" xfId="0" applyFont="1" applyBorder="1" applyAlignment="1">
      <alignment horizontal="center" vertical="center" textRotation="90" wrapText="1"/>
    </xf>
    <xf numFmtId="0" fontId="97" fillId="0" borderId="25" xfId="0" applyFont="1" applyBorder="1" applyAlignment="1">
      <alignment horizontal="center" vertical="center" textRotation="90" wrapText="1"/>
    </xf>
    <xf numFmtId="0" fontId="97" fillId="0" borderId="26" xfId="0" applyFont="1" applyBorder="1" applyAlignment="1">
      <alignment horizontal="center" vertical="center" textRotation="90" wrapText="1"/>
    </xf>
    <xf numFmtId="0" fontId="0" fillId="0" borderId="10" xfId="0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53"/>
  <sheetViews>
    <sheetView zoomScaleSheetLayoutView="100" zoomScalePageLayoutView="0" workbookViewId="0" topLeftCell="A10">
      <selection activeCell="AC14" sqref="AC14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3" width="7.25390625" style="0" customWidth="1"/>
    <col min="4" max="4" width="7.75390625" style="0" customWidth="1"/>
    <col min="5" max="6" width="7.875" style="0" customWidth="1"/>
    <col min="7" max="7" width="7.75390625" style="0" customWidth="1"/>
    <col min="8" max="8" width="8.00390625" style="0" customWidth="1"/>
    <col min="9" max="9" width="7.75390625" style="0" customWidth="1"/>
    <col min="10" max="10" width="7.625" style="0" customWidth="1"/>
    <col min="11" max="11" width="8.125" style="0" customWidth="1"/>
    <col min="12" max="12" width="7.375" style="0" customWidth="1"/>
    <col min="13" max="14" width="7.875" style="0" customWidth="1"/>
    <col min="15" max="15" width="7.25390625" style="0" customWidth="1"/>
    <col min="16" max="17" width="7.75390625" style="0" customWidth="1"/>
    <col min="18" max="19" width="7.375" style="0" customWidth="1"/>
    <col min="20" max="21" width="8.125" style="0" customWidth="1"/>
    <col min="22" max="22" width="7.625" style="0" customWidth="1"/>
    <col min="23" max="23" width="8.25390625" style="0" customWidth="1"/>
    <col min="24" max="24" width="7.375" style="0" customWidth="1"/>
    <col min="25" max="25" width="7.00390625" style="0" customWidth="1"/>
    <col min="26" max="26" width="6.375" style="0" customWidth="1"/>
    <col min="27" max="28" width="9.125" style="0" customWidth="1"/>
    <col min="29" max="29" width="9.125" style="6" customWidth="1"/>
  </cols>
  <sheetData>
    <row r="1" spans="2:27" ht="15">
      <c r="B1" s="56" t="s">
        <v>30</v>
      </c>
      <c r="C1" s="56"/>
      <c r="D1" s="56"/>
      <c r="E1" s="56"/>
      <c r="F1" s="56"/>
      <c r="G1" s="56"/>
      <c r="H1" s="56"/>
      <c r="I1" s="2"/>
      <c r="J1" s="2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</row>
    <row r="2" spans="2:27" ht="15">
      <c r="B2" s="56" t="s">
        <v>47</v>
      </c>
      <c r="C2" s="56"/>
      <c r="D2" s="56"/>
      <c r="E2" s="56"/>
      <c r="F2" s="56"/>
      <c r="G2" s="56"/>
      <c r="H2" s="56"/>
      <c r="I2" s="2"/>
      <c r="J2" s="2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</row>
    <row r="3" spans="2:27" ht="15">
      <c r="B3" s="57" t="s">
        <v>48</v>
      </c>
      <c r="C3" s="56"/>
      <c r="D3" s="56"/>
      <c r="E3" s="56"/>
      <c r="F3" s="56"/>
      <c r="G3" s="56"/>
      <c r="H3" s="56"/>
      <c r="I3" s="2"/>
      <c r="J3" s="2"/>
      <c r="K3" s="44"/>
      <c r="L3" s="44"/>
      <c r="M3" s="44"/>
      <c r="N3" s="44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</row>
    <row r="4" spans="2:27" ht="15">
      <c r="B4" s="56" t="s">
        <v>32</v>
      </c>
      <c r="C4" s="56"/>
      <c r="D4" s="56"/>
      <c r="E4" s="56"/>
      <c r="F4" s="56"/>
      <c r="G4" s="56"/>
      <c r="H4" s="56"/>
      <c r="I4" s="2"/>
      <c r="J4" s="2"/>
      <c r="K4" s="44"/>
      <c r="L4" s="44"/>
      <c r="M4" s="44"/>
      <c r="N4" s="44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</row>
    <row r="5" spans="2:27" ht="15">
      <c r="B5" s="56" t="s">
        <v>49</v>
      </c>
      <c r="C5" s="56"/>
      <c r="D5" s="56"/>
      <c r="E5" s="56"/>
      <c r="F5" s="56"/>
      <c r="G5" s="56"/>
      <c r="H5" s="56"/>
      <c r="I5" s="2"/>
      <c r="J5" s="2"/>
      <c r="K5" s="44"/>
      <c r="L5" s="44"/>
      <c r="M5" s="44"/>
      <c r="N5" s="44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</row>
    <row r="6" spans="2:27" ht="15">
      <c r="B6" s="40"/>
      <c r="C6" s="112" t="s">
        <v>18</v>
      </c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2"/>
      <c r="W6" s="112"/>
      <c r="X6" s="112"/>
      <c r="Y6" s="112"/>
      <c r="Z6" s="112"/>
      <c r="AA6" s="113"/>
    </row>
    <row r="7" spans="2:27" ht="18" customHeight="1">
      <c r="B7" s="118" t="s">
        <v>71</v>
      </c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  <c r="W7" s="118"/>
      <c r="X7" s="118"/>
      <c r="Y7" s="118"/>
      <c r="Z7" s="58"/>
      <c r="AA7" s="58"/>
    </row>
    <row r="8" spans="2:27" ht="18" customHeight="1">
      <c r="B8" s="107" t="s">
        <v>74</v>
      </c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  <c r="W8" s="107"/>
      <c r="X8" s="107"/>
      <c r="Y8" s="107"/>
      <c r="Z8" s="58"/>
      <c r="AA8" s="58"/>
    </row>
    <row r="9" spans="2:27" ht="12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3"/>
      <c r="AA9" s="3"/>
    </row>
    <row r="10" spans="2:29" ht="30" customHeight="1">
      <c r="B10" s="104" t="s">
        <v>26</v>
      </c>
      <c r="C10" s="109" t="s">
        <v>17</v>
      </c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1"/>
      <c r="O10" s="109" t="s">
        <v>6</v>
      </c>
      <c r="P10" s="110"/>
      <c r="Q10" s="110"/>
      <c r="R10" s="110"/>
      <c r="S10" s="110"/>
      <c r="T10" s="110"/>
      <c r="U10" s="114" t="s">
        <v>22</v>
      </c>
      <c r="V10" s="104" t="s">
        <v>23</v>
      </c>
      <c r="W10" s="104" t="s">
        <v>35</v>
      </c>
      <c r="X10" s="104" t="s">
        <v>25</v>
      </c>
      <c r="Y10" s="104" t="s">
        <v>24</v>
      </c>
      <c r="Z10" s="3"/>
      <c r="AB10" s="6"/>
      <c r="AC10"/>
    </row>
    <row r="11" spans="2:29" ht="48.75" customHeight="1">
      <c r="B11" s="105"/>
      <c r="C11" s="120" t="s">
        <v>2</v>
      </c>
      <c r="D11" s="108" t="s">
        <v>3</v>
      </c>
      <c r="E11" s="108" t="s">
        <v>4</v>
      </c>
      <c r="F11" s="108" t="s">
        <v>5</v>
      </c>
      <c r="G11" s="108" t="s">
        <v>8</v>
      </c>
      <c r="H11" s="108" t="s">
        <v>9</v>
      </c>
      <c r="I11" s="108" t="s">
        <v>10</v>
      </c>
      <c r="J11" s="108" t="s">
        <v>11</v>
      </c>
      <c r="K11" s="108" t="s">
        <v>12</v>
      </c>
      <c r="L11" s="108" t="s">
        <v>13</v>
      </c>
      <c r="M11" s="104" t="s">
        <v>14</v>
      </c>
      <c r="N11" s="104" t="s">
        <v>15</v>
      </c>
      <c r="O11" s="104" t="s">
        <v>7</v>
      </c>
      <c r="P11" s="104" t="s">
        <v>19</v>
      </c>
      <c r="Q11" s="104" t="s">
        <v>33</v>
      </c>
      <c r="R11" s="104" t="s">
        <v>20</v>
      </c>
      <c r="S11" s="104" t="s">
        <v>34</v>
      </c>
      <c r="T11" s="104" t="s">
        <v>21</v>
      </c>
      <c r="U11" s="115"/>
      <c r="V11" s="105"/>
      <c r="W11" s="105"/>
      <c r="X11" s="105"/>
      <c r="Y11" s="105"/>
      <c r="Z11" s="3"/>
      <c r="AB11" s="6"/>
      <c r="AC11"/>
    </row>
    <row r="12" spans="2:29" ht="15.75" customHeight="1">
      <c r="B12" s="105"/>
      <c r="C12" s="120"/>
      <c r="D12" s="108"/>
      <c r="E12" s="108"/>
      <c r="F12" s="108"/>
      <c r="G12" s="108"/>
      <c r="H12" s="108"/>
      <c r="I12" s="108"/>
      <c r="J12" s="108"/>
      <c r="K12" s="108"/>
      <c r="L12" s="108"/>
      <c r="M12" s="105"/>
      <c r="N12" s="105"/>
      <c r="O12" s="105"/>
      <c r="P12" s="105"/>
      <c r="Q12" s="105"/>
      <c r="R12" s="105"/>
      <c r="S12" s="105"/>
      <c r="T12" s="105"/>
      <c r="U12" s="115"/>
      <c r="V12" s="105"/>
      <c r="W12" s="105"/>
      <c r="X12" s="105"/>
      <c r="Y12" s="105"/>
      <c r="Z12" s="3"/>
      <c r="AB12" s="6"/>
      <c r="AC12"/>
    </row>
    <row r="13" spans="2:29" ht="30" customHeight="1">
      <c r="B13" s="119"/>
      <c r="C13" s="120"/>
      <c r="D13" s="108"/>
      <c r="E13" s="108"/>
      <c r="F13" s="108"/>
      <c r="G13" s="108"/>
      <c r="H13" s="108"/>
      <c r="I13" s="108"/>
      <c r="J13" s="108"/>
      <c r="K13" s="108"/>
      <c r="L13" s="108"/>
      <c r="M13" s="106"/>
      <c r="N13" s="106"/>
      <c r="O13" s="106"/>
      <c r="P13" s="106"/>
      <c r="Q13" s="106"/>
      <c r="R13" s="106"/>
      <c r="S13" s="106"/>
      <c r="T13" s="106"/>
      <c r="U13" s="116"/>
      <c r="V13" s="106"/>
      <c r="W13" s="106"/>
      <c r="X13" s="106"/>
      <c r="Y13" s="106"/>
      <c r="Z13" s="3"/>
      <c r="AB13" s="6"/>
      <c r="AC13"/>
    </row>
    <row r="14" spans="2:29" ht="12.75">
      <c r="B14" s="17">
        <v>1</v>
      </c>
      <c r="C14" s="60">
        <v>92.4846</v>
      </c>
      <c r="D14" s="60">
        <v>4.0552</v>
      </c>
      <c r="E14" s="60">
        <v>1.0099</v>
      </c>
      <c r="F14" s="60">
        <v>0.132</v>
      </c>
      <c r="G14" s="60">
        <v>0.221</v>
      </c>
      <c r="H14" s="60">
        <v>0.0055</v>
      </c>
      <c r="I14" s="60">
        <v>0.0753</v>
      </c>
      <c r="J14" s="60">
        <v>0.0603</v>
      </c>
      <c r="K14" s="60">
        <v>0.1167</v>
      </c>
      <c r="L14" s="60">
        <v>0.0085</v>
      </c>
      <c r="M14" s="60">
        <v>1.5229</v>
      </c>
      <c r="N14" s="60">
        <v>0.3081</v>
      </c>
      <c r="O14" s="60">
        <v>0.7309</v>
      </c>
      <c r="P14" s="61">
        <v>34.97</v>
      </c>
      <c r="Q14" s="62">
        <v>8353</v>
      </c>
      <c r="R14" s="61">
        <v>38.72</v>
      </c>
      <c r="S14" s="63">
        <v>9249</v>
      </c>
      <c r="T14" s="61">
        <v>49.81</v>
      </c>
      <c r="U14" s="50"/>
      <c r="V14" s="50"/>
      <c r="W14" s="47"/>
      <c r="X14" s="47"/>
      <c r="Y14" s="18"/>
      <c r="AA14" s="4">
        <f aca="true" t="shared" si="0" ref="AA14:AA43">SUM(C14:N14)</f>
        <v>100</v>
      </c>
      <c r="AB14" s="33" t="str">
        <f>IF(AA14=100,"ОК"," ")</f>
        <v>ОК</v>
      </c>
      <c r="AC14"/>
    </row>
    <row r="15" spans="2:29" ht="12.75">
      <c r="B15" s="17">
        <v>2</v>
      </c>
      <c r="C15" s="46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67">
        <v>0.7311</v>
      </c>
      <c r="P15" s="48"/>
      <c r="Q15" s="49"/>
      <c r="R15" s="48"/>
      <c r="S15" s="49"/>
      <c r="T15" s="48"/>
      <c r="U15" s="50"/>
      <c r="V15" s="50"/>
      <c r="W15" s="47"/>
      <c r="X15" s="47"/>
      <c r="Y15" s="18"/>
      <c r="AA15" s="4">
        <f t="shared" si="0"/>
        <v>0</v>
      </c>
      <c r="AB15" s="33" t="str">
        <f>IF(AA15=100,"ОК"," ")</f>
        <v> </v>
      </c>
      <c r="AC15"/>
    </row>
    <row r="16" spans="2:29" ht="12.75">
      <c r="B16" s="17">
        <v>3</v>
      </c>
      <c r="C16" s="46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103">
        <v>0.731</v>
      </c>
      <c r="P16" s="48"/>
      <c r="Q16" s="49"/>
      <c r="R16" s="48"/>
      <c r="S16" s="49"/>
      <c r="T16" s="48"/>
      <c r="U16" s="50"/>
      <c r="V16" s="50"/>
      <c r="W16" s="47"/>
      <c r="X16" s="18"/>
      <c r="Y16" s="18"/>
      <c r="AA16" s="4">
        <f t="shared" si="0"/>
        <v>0</v>
      </c>
      <c r="AB16" s="33" t="str">
        <f>IF(AA16=100,"ОК"," ")</f>
        <v> </v>
      </c>
      <c r="AC16"/>
    </row>
    <row r="17" spans="2:28" s="74" customFormat="1" ht="12.75">
      <c r="B17" s="59">
        <v>4</v>
      </c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67">
        <v>0.7309</v>
      </c>
      <c r="P17" s="90"/>
      <c r="Q17" s="91"/>
      <c r="R17" s="90"/>
      <c r="S17" s="92"/>
      <c r="T17" s="90"/>
      <c r="U17" s="90"/>
      <c r="V17" s="92"/>
      <c r="W17" s="93"/>
      <c r="X17" s="94"/>
      <c r="Y17" s="89"/>
      <c r="AA17" s="75">
        <f>SUM(C17:N17)</f>
        <v>0</v>
      </c>
      <c r="AB17" s="76"/>
    </row>
    <row r="18" spans="2:29" ht="12.75">
      <c r="B18" s="17">
        <v>5</v>
      </c>
      <c r="C18" s="46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68">
        <v>0.7311</v>
      </c>
      <c r="P18" s="48"/>
      <c r="Q18" s="49"/>
      <c r="R18" s="48"/>
      <c r="S18" s="49"/>
      <c r="T18" s="48"/>
      <c r="U18" s="50"/>
      <c r="V18" s="50"/>
      <c r="W18" s="47"/>
      <c r="X18" s="47"/>
      <c r="Y18" s="18"/>
      <c r="AA18" s="4">
        <f t="shared" si="0"/>
        <v>0</v>
      </c>
      <c r="AB18" s="33" t="str">
        <f aca="true" t="shared" si="1" ref="AB18:AB43">IF(AA18=100,"ОК"," ")</f>
        <v> </v>
      </c>
      <c r="AC18"/>
    </row>
    <row r="19" spans="2:29" ht="12.75">
      <c r="B19" s="17">
        <v>6</v>
      </c>
      <c r="C19" s="46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68">
        <v>0.7306</v>
      </c>
      <c r="P19" s="48"/>
      <c r="Q19" s="49"/>
      <c r="R19" s="48"/>
      <c r="S19" s="49"/>
      <c r="T19" s="48"/>
      <c r="U19" s="50"/>
      <c r="V19" s="50"/>
      <c r="W19" s="47"/>
      <c r="X19" s="47"/>
      <c r="Y19" s="18"/>
      <c r="AA19" s="4">
        <f t="shared" si="0"/>
        <v>0</v>
      </c>
      <c r="AB19" s="33" t="str">
        <f t="shared" si="1"/>
        <v> </v>
      </c>
      <c r="AC19"/>
    </row>
    <row r="20" spans="2:29" ht="12.75">
      <c r="B20" s="17">
        <v>7</v>
      </c>
      <c r="C20" s="60">
        <v>92.4679</v>
      </c>
      <c r="D20" s="60">
        <v>4.1147</v>
      </c>
      <c r="E20" s="60">
        <v>1.0042</v>
      </c>
      <c r="F20" s="60">
        <v>0.1269</v>
      </c>
      <c r="G20" s="60">
        <v>0.21</v>
      </c>
      <c r="H20" s="60">
        <v>0.0193</v>
      </c>
      <c r="I20" s="60">
        <v>0.0562</v>
      </c>
      <c r="J20" s="60">
        <v>0.045</v>
      </c>
      <c r="K20" s="60">
        <v>0.0784</v>
      </c>
      <c r="L20" s="60">
        <v>0.0083</v>
      </c>
      <c r="M20" s="60">
        <v>1.5808</v>
      </c>
      <c r="N20" s="60">
        <v>0.2883</v>
      </c>
      <c r="O20" s="60">
        <v>0.7311</v>
      </c>
      <c r="P20" s="61">
        <v>34.89</v>
      </c>
      <c r="Q20" s="62">
        <v>8333</v>
      </c>
      <c r="R20" s="61">
        <v>38.63</v>
      </c>
      <c r="S20" s="62">
        <v>9227</v>
      </c>
      <c r="T20" s="61">
        <v>49.74</v>
      </c>
      <c r="U20" s="63"/>
      <c r="V20" s="63"/>
      <c r="W20" s="102" t="s">
        <v>50</v>
      </c>
      <c r="X20" s="65">
        <v>0.006</v>
      </c>
      <c r="Y20" s="66">
        <v>0.0001</v>
      </c>
      <c r="AA20" s="4">
        <f t="shared" si="0"/>
        <v>100.00000000000001</v>
      </c>
      <c r="AB20" s="33" t="str">
        <f t="shared" si="1"/>
        <v>ОК</v>
      </c>
      <c r="AC20"/>
    </row>
    <row r="21" spans="2:29" ht="12.75">
      <c r="B21" s="17">
        <v>8</v>
      </c>
      <c r="C21" s="46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68">
        <v>0.7311</v>
      </c>
      <c r="P21" s="48"/>
      <c r="Q21" s="49"/>
      <c r="R21" s="48"/>
      <c r="S21" s="49"/>
      <c r="T21" s="48"/>
      <c r="U21" s="50"/>
      <c r="V21" s="50"/>
      <c r="W21" s="47"/>
      <c r="X21" s="47"/>
      <c r="Y21" s="18"/>
      <c r="AA21" s="4">
        <f t="shared" si="0"/>
        <v>0</v>
      </c>
      <c r="AB21" s="33" t="str">
        <f t="shared" si="1"/>
        <v> </v>
      </c>
      <c r="AC21"/>
    </row>
    <row r="22" spans="2:29" ht="15" customHeight="1">
      <c r="B22" s="17">
        <v>9</v>
      </c>
      <c r="C22" s="46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68">
        <v>0.7311</v>
      </c>
      <c r="P22" s="48"/>
      <c r="Q22" s="49"/>
      <c r="R22" s="48"/>
      <c r="S22" s="49"/>
      <c r="T22" s="48"/>
      <c r="U22" s="50"/>
      <c r="V22" s="50"/>
      <c r="W22" s="51"/>
      <c r="X22" s="51"/>
      <c r="Y22" s="51"/>
      <c r="AA22" s="4">
        <f t="shared" si="0"/>
        <v>0</v>
      </c>
      <c r="AB22" s="33" t="str">
        <f t="shared" si="1"/>
        <v> </v>
      </c>
      <c r="AC22"/>
    </row>
    <row r="23" spans="2:28" s="74" customFormat="1" ht="12.75">
      <c r="B23" s="59">
        <v>10</v>
      </c>
      <c r="C23" s="89"/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60">
        <v>0.7313</v>
      </c>
      <c r="P23" s="90"/>
      <c r="Q23" s="91"/>
      <c r="R23" s="90"/>
      <c r="S23" s="91"/>
      <c r="T23" s="90"/>
      <c r="U23" s="92"/>
      <c r="V23" s="92"/>
      <c r="W23" s="93"/>
      <c r="X23" s="94"/>
      <c r="Y23" s="89"/>
      <c r="AA23" s="75">
        <f>SUM(C23:N23)</f>
        <v>0</v>
      </c>
      <c r="AB23" s="76"/>
    </row>
    <row r="24" spans="2:29" ht="12.75">
      <c r="B24" s="17">
        <v>11</v>
      </c>
      <c r="C24" s="46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68">
        <v>0.7313</v>
      </c>
      <c r="P24" s="48"/>
      <c r="Q24" s="49"/>
      <c r="R24" s="48"/>
      <c r="S24" s="49"/>
      <c r="T24" s="48"/>
      <c r="U24" s="50"/>
      <c r="V24" s="50"/>
      <c r="W24" s="47"/>
      <c r="X24" s="47"/>
      <c r="Y24" s="18"/>
      <c r="AA24" s="4">
        <f t="shared" si="0"/>
        <v>0</v>
      </c>
      <c r="AB24" s="33" t="str">
        <f t="shared" si="1"/>
        <v> </v>
      </c>
      <c r="AC24"/>
    </row>
    <row r="25" spans="2:29" ht="12.75">
      <c r="B25" s="59">
        <v>12</v>
      </c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>
        <v>0.7309</v>
      </c>
      <c r="P25" s="61"/>
      <c r="Q25" s="62"/>
      <c r="R25" s="61"/>
      <c r="S25" s="62"/>
      <c r="T25" s="61"/>
      <c r="U25" s="61"/>
      <c r="V25" s="50"/>
      <c r="W25" s="47"/>
      <c r="X25" s="47"/>
      <c r="Y25" s="18"/>
      <c r="AA25" s="4">
        <f t="shared" si="0"/>
        <v>0</v>
      </c>
      <c r="AB25" s="33" t="str">
        <f t="shared" si="1"/>
        <v> </v>
      </c>
      <c r="AC25"/>
    </row>
    <row r="26" spans="2:29" ht="12.75">
      <c r="B26" s="17">
        <v>13</v>
      </c>
      <c r="C26" s="46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68">
        <v>0.731</v>
      </c>
      <c r="P26" s="48"/>
      <c r="Q26" s="49"/>
      <c r="R26" s="48"/>
      <c r="S26" s="49"/>
      <c r="T26" s="48"/>
      <c r="U26" s="50"/>
      <c r="V26" s="50"/>
      <c r="W26" s="47"/>
      <c r="X26" s="47"/>
      <c r="Y26" s="18"/>
      <c r="AA26" s="4">
        <f t="shared" si="0"/>
        <v>0</v>
      </c>
      <c r="AB26" s="33" t="str">
        <f t="shared" si="1"/>
        <v> </v>
      </c>
      <c r="AC26"/>
    </row>
    <row r="27" spans="2:29" ht="12.75">
      <c r="B27" s="59">
        <v>14</v>
      </c>
      <c r="C27" s="60">
        <v>92.5312</v>
      </c>
      <c r="D27" s="60">
        <v>4.0812</v>
      </c>
      <c r="E27" s="60">
        <v>0.9801</v>
      </c>
      <c r="F27" s="60">
        <v>0.1266</v>
      </c>
      <c r="G27" s="60">
        <v>0.2067</v>
      </c>
      <c r="H27" s="60">
        <v>0.0195</v>
      </c>
      <c r="I27" s="60">
        <v>0.0613</v>
      </c>
      <c r="J27" s="60">
        <v>0.0515</v>
      </c>
      <c r="K27" s="60">
        <v>0.1178</v>
      </c>
      <c r="L27" s="60">
        <v>0.0096</v>
      </c>
      <c r="M27" s="60">
        <v>1.5465</v>
      </c>
      <c r="N27" s="60">
        <v>0.268</v>
      </c>
      <c r="O27" s="60">
        <v>0.7306</v>
      </c>
      <c r="P27" s="61">
        <v>34.94</v>
      </c>
      <c r="Q27" s="62">
        <v>8346</v>
      </c>
      <c r="R27" s="61">
        <v>38.69</v>
      </c>
      <c r="S27" s="63">
        <v>9242</v>
      </c>
      <c r="T27" s="61">
        <v>49.81</v>
      </c>
      <c r="U27" s="63"/>
      <c r="V27" s="63"/>
      <c r="W27" s="64"/>
      <c r="X27" s="65"/>
      <c r="Y27" s="66"/>
      <c r="AA27" s="4">
        <f>SUM(C27:N27)</f>
        <v>99.99999999999999</v>
      </c>
      <c r="AB27" s="33" t="str">
        <f>IF(AA27=100,"ОК"," ")</f>
        <v>ОК</v>
      </c>
      <c r="AC27"/>
    </row>
    <row r="28" spans="2:28" s="74" customFormat="1" ht="12.75">
      <c r="B28" s="59">
        <v>15</v>
      </c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>
        <v>0.7308</v>
      </c>
      <c r="P28" s="61"/>
      <c r="Q28" s="62"/>
      <c r="R28" s="61"/>
      <c r="S28" s="63"/>
      <c r="T28" s="61"/>
      <c r="U28" s="63"/>
      <c r="V28" s="63"/>
      <c r="W28" s="64"/>
      <c r="X28" s="65"/>
      <c r="Y28" s="66"/>
      <c r="AA28" s="75">
        <f>SUM(C28:N28)</f>
        <v>0</v>
      </c>
      <c r="AB28" s="76"/>
    </row>
    <row r="29" spans="2:29" ht="12.75">
      <c r="B29" s="19">
        <v>16</v>
      </c>
      <c r="C29" s="18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68">
        <v>0.7308</v>
      </c>
      <c r="P29" s="48"/>
      <c r="Q29" s="49"/>
      <c r="R29" s="48"/>
      <c r="S29" s="49"/>
      <c r="T29" s="48"/>
      <c r="U29" s="50"/>
      <c r="V29" s="50"/>
      <c r="W29" s="47"/>
      <c r="X29" s="47"/>
      <c r="Y29" s="18"/>
      <c r="AA29" s="4">
        <f t="shared" si="0"/>
        <v>0</v>
      </c>
      <c r="AB29" s="33" t="str">
        <f t="shared" si="1"/>
        <v> </v>
      </c>
      <c r="AC29"/>
    </row>
    <row r="30" spans="2:29" ht="12.75">
      <c r="B30" s="19">
        <v>17</v>
      </c>
      <c r="C30" s="18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68">
        <v>0.7307</v>
      </c>
      <c r="P30" s="48"/>
      <c r="Q30" s="49"/>
      <c r="R30" s="48"/>
      <c r="S30" s="49"/>
      <c r="T30" s="48"/>
      <c r="U30" s="50"/>
      <c r="V30" s="50"/>
      <c r="W30" s="47"/>
      <c r="X30" s="47"/>
      <c r="Y30" s="18"/>
      <c r="AA30" s="4">
        <f t="shared" si="0"/>
        <v>0</v>
      </c>
      <c r="AB30" s="33" t="str">
        <f t="shared" si="1"/>
        <v> </v>
      </c>
      <c r="AC30"/>
    </row>
    <row r="31" spans="2:28" s="74" customFormat="1" ht="12.75">
      <c r="B31" s="59">
        <v>18</v>
      </c>
      <c r="C31" s="89"/>
      <c r="D31" s="89"/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60">
        <v>0.7308</v>
      </c>
      <c r="P31" s="90"/>
      <c r="Q31" s="91"/>
      <c r="R31" s="90"/>
      <c r="S31" s="92"/>
      <c r="T31" s="90"/>
      <c r="U31" s="92"/>
      <c r="V31" s="92"/>
      <c r="W31" s="95"/>
      <c r="X31" s="96"/>
      <c r="Y31" s="97"/>
      <c r="AA31" s="75">
        <f>SUM(C31:N31)</f>
        <v>0</v>
      </c>
      <c r="AB31" s="76"/>
    </row>
    <row r="32" spans="2:28" s="81" customFormat="1" ht="12.75">
      <c r="B32" s="59">
        <v>19</v>
      </c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>
        <v>0.731</v>
      </c>
      <c r="P32" s="78"/>
      <c r="Q32" s="79"/>
      <c r="R32" s="78"/>
      <c r="S32" s="80"/>
      <c r="T32" s="78"/>
      <c r="U32" s="80"/>
      <c r="V32" s="80"/>
      <c r="W32" s="64"/>
      <c r="X32" s="65"/>
      <c r="Y32" s="66"/>
      <c r="AA32" s="82">
        <f>SUM(C32:N32)</f>
        <v>0</v>
      </c>
      <c r="AB32" s="83"/>
    </row>
    <row r="33" spans="2:29" ht="12.75">
      <c r="B33" s="19">
        <v>20</v>
      </c>
      <c r="C33" s="18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68">
        <v>0.7308</v>
      </c>
      <c r="P33" s="48"/>
      <c r="Q33" s="49"/>
      <c r="R33" s="48"/>
      <c r="S33" s="49"/>
      <c r="T33" s="48"/>
      <c r="U33" s="50"/>
      <c r="V33" s="50"/>
      <c r="W33" s="47"/>
      <c r="X33" s="47"/>
      <c r="Y33" s="18"/>
      <c r="AA33" s="4">
        <f t="shared" si="0"/>
        <v>0</v>
      </c>
      <c r="AB33" s="33" t="str">
        <f t="shared" si="1"/>
        <v> </v>
      </c>
      <c r="AC33"/>
    </row>
    <row r="34" spans="2:29" ht="12.75">
      <c r="B34" s="19">
        <v>21</v>
      </c>
      <c r="C34" s="18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68">
        <v>0.7308</v>
      </c>
      <c r="P34" s="48"/>
      <c r="Q34" s="49"/>
      <c r="R34" s="48"/>
      <c r="S34" s="49"/>
      <c r="T34" s="48"/>
      <c r="U34" s="50"/>
      <c r="V34" s="50"/>
      <c r="W34" s="47"/>
      <c r="X34" s="47"/>
      <c r="Y34" s="18"/>
      <c r="AA34" s="4">
        <f t="shared" si="0"/>
        <v>0</v>
      </c>
      <c r="AB34" s="33" t="str">
        <f t="shared" si="1"/>
        <v> </v>
      </c>
      <c r="AC34"/>
    </row>
    <row r="35" spans="2:29" ht="12.75">
      <c r="B35" s="19">
        <v>22</v>
      </c>
      <c r="C35" s="77">
        <v>92.4493</v>
      </c>
      <c r="D35" s="77">
        <v>4.0984</v>
      </c>
      <c r="E35" s="77">
        <v>0.987</v>
      </c>
      <c r="F35" s="77">
        <v>0.1258</v>
      </c>
      <c r="G35" s="77">
        <v>0.2105</v>
      </c>
      <c r="H35" s="77">
        <v>0.0186</v>
      </c>
      <c r="I35" s="77">
        <v>0.0611</v>
      </c>
      <c r="J35" s="77">
        <v>0.0503</v>
      </c>
      <c r="K35" s="77">
        <v>0.1042</v>
      </c>
      <c r="L35" s="77">
        <v>0.0086</v>
      </c>
      <c r="M35" s="77">
        <v>1.5809</v>
      </c>
      <c r="N35" s="77">
        <v>0.3053</v>
      </c>
      <c r="O35" s="77">
        <v>0.7307</v>
      </c>
      <c r="P35" s="78">
        <v>34.91</v>
      </c>
      <c r="Q35" s="79">
        <v>8338</v>
      </c>
      <c r="R35" s="78">
        <v>38.66</v>
      </c>
      <c r="S35" s="80">
        <v>9233</v>
      </c>
      <c r="T35" s="78">
        <v>49.75</v>
      </c>
      <c r="U35" s="80">
        <v>-9.5</v>
      </c>
      <c r="V35" s="80">
        <v>-8.2</v>
      </c>
      <c r="W35" s="47"/>
      <c r="X35" s="47"/>
      <c r="Y35" s="18"/>
      <c r="AA35" s="4">
        <f t="shared" si="0"/>
        <v>99.99999999999999</v>
      </c>
      <c r="AB35" s="33" t="str">
        <f t="shared" si="1"/>
        <v>ОК</v>
      </c>
      <c r="AC35"/>
    </row>
    <row r="36" spans="2:29" ht="12.75">
      <c r="B36" s="19">
        <v>23</v>
      </c>
      <c r="C36" s="18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68">
        <v>0.7304</v>
      </c>
      <c r="P36" s="48"/>
      <c r="Q36" s="49"/>
      <c r="R36" s="48"/>
      <c r="S36" s="49"/>
      <c r="T36" s="48"/>
      <c r="U36" s="50"/>
      <c r="V36" s="50"/>
      <c r="W36" s="47"/>
      <c r="X36" s="47"/>
      <c r="Y36" s="18"/>
      <c r="AA36" s="4">
        <f t="shared" si="0"/>
        <v>0</v>
      </c>
      <c r="AB36" s="33" t="str">
        <f t="shared" si="1"/>
        <v> </v>
      </c>
      <c r="AC36"/>
    </row>
    <row r="37" spans="2:28" s="81" customFormat="1" ht="12.75">
      <c r="B37" s="59">
        <v>24</v>
      </c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77">
        <v>0.7305</v>
      </c>
      <c r="P37" s="99"/>
      <c r="Q37" s="100"/>
      <c r="R37" s="99"/>
      <c r="S37" s="101"/>
      <c r="T37" s="99"/>
      <c r="U37" s="101"/>
      <c r="V37" s="101"/>
      <c r="W37" s="95"/>
      <c r="X37" s="96"/>
      <c r="Y37" s="97"/>
      <c r="AA37" s="82">
        <f>SUM(C37:N37)</f>
        <v>0</v>
      </c>
      <c r="AB37" s="83"/>
    </row>
    <row r="38" spans="2:29" ht="12.75">
      <c r="B38" s="19">
        <v>25</v>
      </c>
      <c r="C38" s="18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68">
        <v>0.7305</v>
      </c>
      <c r="P38" s="48"/>
      <c r="Q38" s="49"/>
      <c r="R38" s="48"/>
      <c r="S38" s="49"/>
      <c r="T38" s="48"/>
      <c r="U38" s="50"/>
      <c r="V38" s="50"/>
      <c r="W38" s="47"/>
      <c r="X38" s="47"/>
      <c r="Y38" s="18"/>
      <c r="AA38" s="4">
        <f t="shared" si="0"/>
        <v>0</v>
      </c>
      <c r="AB38" s="33" t="str">
        <f t="shared" si="1"/>
        <v> </v>
      </c>
      <c r="AC38"/>
    </row>
    <row r="39" spans="2:28" s="74" customFormat="1" ht="12.75">
      <c r="B39" s="59">
        <v>26</v>
      </c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>
        <v>0.7302</v>
      </c>
      <c r="P39" s="61"/>
      <c r="Q39" s="62"/>
      <c r="R39" s="61"/>
      <c r="S39" s="63"/>
      <c r="T39" s="61"/>
      <c r="U39" s="63"/>
      <c r="V39" s="63"/>
      <c r="W39" s="84"/>
      <c r="X39" s="85"/>
      <c r="Y39" s="60"/>
      <c r="AA39" s="82">
        <f>SUM(C39:N39)</f>
        <v>0</v>
      </c>
      <c r="AB39" s="76"/>
    </row>
    <row r="40" spans="2:29" ht="12.75">
      <c r="B40" s="19">
        <v>27</v>
      </c>
      <c r="C40" s="18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68">
        <v>0.7303</v>
      </c>
      <c r="P40" s="48"/>
      <c r="Q40" s="49"/>
      <c r="R40" s="48"/>
      <c r="S40" s="49"/>
      <c r="T40" s="48"/>
      <c r="U40" s="50"/>
      <c r="V40" s="50"/>
      <c r="W40" s="47"/>
      <c r="X40" s="47"/>
      <c r="Y40" s="18"/>
      <c r="AA40" s="4">
        <f t="shared" si="0"/>
        <v>0</v>
      </c>
      <c r="AB40" s="33" t="str">
        <f t="shared" si="1"/>
        <v> </v>
      </c>
      <c r="AC40"/>
    </row>
    <row r="41" spans="2:29" ht="12.75">
      <c r="B41" s="19">
        <v>28</v>
      </c>
      <c r="C41" s="18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68">
        <v>0.7304</v>
      </c>
      <c r="P41" s="48"/>
      <c r="Q41" s="49"/>
      <c r="R41" s="48"/>
      <c r="S41" s="49"/>
      <c r="T41" s="48"/>
      <c r="U41" s="50"/>
      <c r="V41" s="50"/>
      <c r="W41" s="47"/>
      <c r="X41" s="47"/>
      <c r="Y41" s="18"/>
      <c r="AA41" s="4">
        <f t="shared" si="0"/>
        <v>0</v>
      </c>
      <c r="AB41" s="33" t="str">
        <f t="shared" si="1"/>
        <v> </v>
      </c>
      <c r="AC41"/>
    </row>
    <row r="42" spans="2:29" ht="12.75" customHeight="1">
      <c r="B42" s="19">
        <v>29</v>
      </c>
      <c r="C42" s="18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68">
        <v>0.7311</v>
      </c>
      <c r="P42" s="48"/>
      <c r="Q42" s="49"/>
      <c r="R42" s="48"/>
      <c r="S42" s="49"/>
      <c r="T42" s="48"/>
      <c r="U42" s="50"/>
      <c r="V42" s="50"/>
      <c r="W42" s="47"/>
      <c r="X42" s="47"/>
      <c r="Y42" s="18"/>
      <c r="AA42" s="4">
        <f t="shared" si="0"/>
        <v>0</v>
      </c>
      <c r="AB42" s="33" t="str">
        <f t="shared" si="1"/>
        <v> </v>
      </c>
      <c r="AC42"/>
    </row>
    <row r="43" spans="2:29" ht="12.75" customHeight="1">
      <c r="B43" s="19">
        <v>30</v>
      </c>
      <c r="C43" s="18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68">
        <v>0.7312</v>
      </c>
      <c r="P43" s="48"/>
      <c r="Q43" s="49"/>
      <c r="R43" s="48"/>
      <c r="S43" s="49"/>
      <c r="T43" s="52"/>
      <c r="U43" s="50"/>
      <c r="V43" s="50"/>
      <c r="W43" s="47"/>
      <c r="X43" s="47"/>
      <c r="Y43" s="18"/>
      <c r="AA43" s="4">
        <f t="shared" si="0"/>
        <v>0</v>
      </c>
      <c r="AB43" s="33" t="str">
        <f t="shared" si="1"/>
        <v> </v>
      </c>
      <c r="AC43"/>
    </row>
    <row r="44" spans="2:29" ht="14.25" customHeight="1" hidden="1">
      <c r="B44" s="7">
        <v>31</v>
      </c>
      <c r="C44" s="12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9"/>
      <c r="U44" s="10"/>
      <c r="V44" s="10"/>
      <c r="W44" s="10"/>
      <c r="X44" s="10"/>
      <c r="Y44" s="11"/>
      <c r="AA44" s="4">
        <f>SUM(D44:N44,P44)</f>
        <v>0</v>
      </c>
      <c r="AB44" s="5"/>
      <c r="AC44"/>
    </row>
    <row r="45" spans="2:29" ht="12.75" customHeight="1" hidden="1">
      <c r="B45" s="19">
        <v>31</v>
      </c>
      <c r="C45" s="18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68">
        <v>0.7305</v>
      </c>
      <c r="P45" s="48"/>
      <c r="Q45" s="49"/>
      <c r="R45" s="48"/>
      <c r="S45" s="49"/>
      <c r="T45" s="52"/>
      <c r="U45" s="50"/>
      <c r="V45" s="50"/>
      <c r="W45" s="47"/>
      <c r="X45" s="47"/>
      <c r="Y45" s="18"/>
      <c r="AA45" s="4">
        <f>SUM(C45:N45)</f>
        <v>0</v>
      </c>
      <c r="AB45" s="33" t="str">
        <f>IF(AA45=100,"ОК"," ")</f>
        <v> </v>
      </c>
      <c r="AC45"/>
    </row>
    <row r="46" spans="3:4" ht="12.75">
      <c r="C46" s="1"/>
      <c r="D46" s="1"/>
    </row>
    <row r="47" spans="3:29" s="1" customFormat="1" ht="15">
      <c r="C47" s="13" t="s">
        <v>51</v>
      </c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 t="s">
        <v>76</v>
      </c>
      <c r="Q47" s="13"/>
      <c r="R47" s="13"/>
      <c r="S47" s="13"/>
      <c r="T47" s="69"/>
      <c r="U47" s="70"/>
      <c r="V47" s="70"/>
      <c r="W47" s="117" t="s">
        <v>75</v>
      </c>
      <c r="X47" s="117"/>
      <c r="Y47" s="71"/>
      <c r="AC47" s="72"/>
    </row>
    <row r="48" spans="4:29" s="1" customFormat="1" ht="12.75">
      <c r="D48" s="1" t="s">
        <v>27</v>
      </c>
      <c r="L48" s="2" t="s">
        <v>0</v>
      </c>
      <c r="O48" s="2"/>
      <c r="P48" s="73" t="s">
        <v>29</v>
      </c>
      <c r="Q48" s="73"/>
      <c r="T48" s="2"/>
      <c r="W48" s="2"/>
      <c r="X48" s="2" t="s">
        <v>16</v>
      </c>
      <c r="AC48" s="72"/>
    </row>
    <row r="49" spans="3:29" s="1" customFormat="1" ht="18" customHeight="1">
      <c r="C49" s="13" t="s">
        <v>52</v>
      </c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 t="s">
        <v>1</v>
      </c>
      <c r="P49" s="13" t="s">
        <v>77</v>
      </c>
      <c r="Q49" s="13"/>
      <c r="R49" s="13"/>
      <c r="S49" s="13"/>
      <c r="T49" s="13"/>
      <c r="U49" s="70"/>
      <c r="V49" s="70"/>
      <c r="W49" s="117" t="s">
        <v>75</v>
      </c>
      <c r="X49" s="117"/>
      <c r="Y49" s="13"/>
      <c r="AC49" s="72"/>
    </row>
    <row r="50" spans="4:29" s="1" customFormat="1" ht="12.75">
      <c r="D50" s="1" t="s">
        <v>28</v>
      </c>
      <c r="L50" s="2" t="s">
        <v>0</v>
      </c>
      <c r="O50" s="2"/>
      <c r="P50" s="2" t="s">
        <v>29</v>
      </c>
      <c r="Q50" s="2"/>
      <c r="T50" s="2"/>
      <c r="W50" s="2"/>
      <c r="X50" s="1" t="s">
        <v>16</v>
      </c>
      <c r="AC50" s="72"/>
    </row>
    <row r="53" spans="3:10" ht="12.75">
      <c r="C53" s="53"/>
      <c r="D53" s="40" t="s">
        <v>44</v>
      </c>
      <c r="E53" s="40"/>
      <c r="F53" s="40"/>
      <c r="G53" s="40"/>
      <c r="H53" s="40"/>
      <c r="I53" s="40"/>
      <c r="J53" s="40"/>
    </row>
  </sheetData>
  <sheetProtection/>
  <mergeCells count="31">
    <mergeCell ref="C11:C13"/>
    <mergeCell ref="R11:R13"/>
    <mergeCell ref="I11:I13"/>
    <mergeCell ref="K11:K13"/>
    <mergeCell ref="W49:X49"/>
    <mergeCell ref="B7:Y7"/>
    <mergeCell ref="B10:B13"/>
    <mergeCell ref="F11:F13"/>
    <mergeCell ref="Q11:Q13"/>
    <mergeCell ref="S11:S13"/>
    <mergeCell ref="W47:X47"/>
    <mergeCell ref="O10:T10"/>
    <mergeCell ref="M11:M13"/>
    <mergeCell ref="H11:H13"/>
    <mergeCell ref="L11:L13"/>
    <mergeCell ref="C6:AA6"/>
    <mergeCell ref="Y10:Y13"/>
    <mergeCell ref="U10:U13"/>
    <mergeCell ref="D11:D13"/>
    <mergeCell ref="G11:G13"/>
    <mergeCell ref="P11:P13"/>
    <mergeCell ref="V10:V13"/>
    <mergeCell ref="B8:Y8"/>
    <mergeCell ref="O11:O13"/>
    <mergeCell ref="J11:J13"/>
    <mergeCell ref="W10:W13"/>
    <mergeCell ref="X10:X13"/>
    <mergeCell ref="N11:N13"/>
    <mergeCell ref="E11:E13"/>
    <mergeCell ref="C10:N10"/>
    <mergeCell ref="T11:T13"/>
  </mergeCells>
  <printOptions/>
  <pageMargins left="0.5118110236220472" right="0.5118110236220472" top="0.35433070866141736" bottom="0.35433070866141736" header="0.31496062992125984" footer="0.31496062992125984"/>
  <pageSetup fitToHeight="1" fitToWidth="1"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50"/>
  <sheetViews>
    <sheetView tabSelected="1" view="pageBreakPreview" zoomScale="90" zoomScaleSheetLayoutView="90" workbookViewId="0" topLeftCell="A22">
      <selection activeCell="C13" sqref="C13:C42"/>
    </sheetView>
  </sheetViews>
  <sheetFormatPr defaultColWidth="9.00390625" defaultRowHeight="12.75"/>
  <cols>
    <col min="1" max="1" width="3.625" style="0" customWidth="1"/>
    <col min="2" max="2" width="11.75390625" style="0" customWidth="1"/>
    <col min="3" max="3" width="11.00390625" style="0" customWidth="1"/>
    <col min="4" max="4" width="9.375" style="0" customWidth="1"/>
    <col min="5" max="5" width="8.875" style="0" customWidth="1"/>
    <col min="6" max="6" width="7.875" style="0" customWidth="1"/>
    <col min="7" max="7" width="9.625" style="0" customWidth="1"/>
    <col min="8" max="8" width="8.00390625" style="0" customWidth="1"/>
    <col min="9" max="9" width="8.75390625" style="0" customWidth="1"/>
    <col min="10" max="10" width="8.625" style="0" customWidth="1"/>
    <col min="11" max="11" width="8.125" style="0" customWidth="1"/>
    <col min="12" max="12" width="8.375" style="0" customWidth="1"/>
    <col min="13" max="14" width="7.875" style="0" customWidth="1"/>
    <col min="15" max="15" width="8.00390625" style="0" customWidth="1"/>
    <col min="16" max="16" width="8.625" style="0" customWidth="1"/>
    <col min="17" max="17" width="8.75390625" style="0" customWidth="1"/>
    <col min="18" max="19" width="8.125" style="0" customWidth="1"/>
    <col min="20" max="20" width="9.625" style="0" customWidth="1"/>
    <col min="21" max="21" width="9.125" style="0" customWidth="1"/>
    <col min="22" max="22" width="9.625" style="0" customWidth="1"/>
    <col min="23" max="23" width="12.375" style="0" customWidth="1"/>
    <col min="24" max="24" width="9.625" style="0" customWidth="1"/>
    <col min="25" max="25" width="10.00390625" style="0" customWidth="1"/>
    <col min="26" max="26" width="9.125" style="6" customWidth="1"/>
  </cols>
  <sheetData>
    <row r="1" spans="2:24" ht="12.75">
      <c r="B1" s="86" t="s">
        <v>30</v>
      </c>
      <c r="C1" s="86"/>
      <c r="D1" s="86"/>
      <c r="E1" s="86"/>
      <c r="F1" s="43"/>
      <c r="G1" s="43"/>
      <c r="H1" s="43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</row>
    <row r="2" spans="2:24" ht="12.75">
      <c r="B2" s="86" t="s">
        <v>31</v>
      </c>
      <c r="C2" s="86"/>
      <c r="D2" s="86"/>
      <c r="E2" s="86"/>
      <c r="F2" s="43"/>
      <c r="G2" s="43"/>
      <c r="H2" s="43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</row>
    <row r="3" spans="2:25" ht="12.75">
      <c r="B3" s="87" t="s">
        <v>53</v>
      </c>
      <c r="C3" s="87"/>
      <c r="D3" s="87"/>
      <c r="E3" s="86"/>
      <c r="F3" s="43"/>
      <c r="G3" s="43"/>
      <c r="H3" s="43"/>
      <c r="I3" s="40"/>
      <c r="J3" s="44"/>
      <c r="K3" s="44"/>
      <c r="L3" s="44"/>
      <c r="M3" s="44"/>
      <c r="N3" s="44"/>
      <c r="O3" s="45"/>
      <c r="P3" s="45"/>
      <c r="Q3" s="45"/>
      <c r="R3" s="45"/>
      <c r="S3" s="45"/>
      <c r="T3" s="45"/>
      <c r="U3" s="45"/>
      <c r="V3" s="45"/>
      <c r="W3" s="45"/>
      <c r="X3" s="45"/>
      <c r="Y3" s="3"/>
    </row>
    <row r="4" spans="2:25" ht="12.75">
      <c r="B4" s="43"/>
      <c r="C4" s="43"/>
      <c r="D4" s="43"/>
      <c r="E4" s="43"/>
      <c r="F4" s="43"/>
      <c r="G4" s="43"/>
      <c r="H4" s="43"/>
      <c r="I4" s="40"/>
      <c r="J4" s="44"/>
      <c r="K4" s="44"/>
      <c r="L4" s="44"/>
      <c r="M4" s="44"/>
      <c r="N4" s="44"/>
      <c r="O4" s="45"/>
      <c r="P4" s="45"/>
      <c r="Q4" s="45"/>
      <c r="R4" s="45"/>
      <c r="S4" s="45"/>
      <c r="T4" s="45"/>
      <c r="U4" s="45"/>
      <c r="V4" s="45"/>
      <c r="W4" s="45"/>
      <c r="X4" s="45"/>
      <c r="Y4" s="3"/>
    </row>
    <row r="5" spans="2:25" ht="15">
      <c r="B5" s="88"/>
      <c r="C5" s="121" t="s">
        <v>36</v>
      </c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1"/>
      <c r="W5" s="121"/>
      <c r="X5" s="121"/>
      <c r="Y5" s="22"/>
    </row>
    <row r="6" spans="2:25" ht="18" customHeight="1">
      <c r="B6" s="122" t="s">
        <v>59</v>
      </c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3"/>
      <c r="V6" s="123"/>
      <c r="W6" s="123"/>
      <c r="X6" s="123"/>
      <c r="Y6" s="23"/>
    </row>
    <row r="7" spans="2:29" ht="18" customHeight="1">
      <c r="B7" s="107" t="s">
        <v>78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58"/>
      <c r="AA7" s="58"/>
      <c r="AC7" s="6"/>
    </row>
    <row r="8" spans="2:25" ht="24" customHeight="1">
      <c r="B8" s="20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4"/>
    </row>
    <row r="9" spans="2:26" ht="30" customHeight="1">
      <c r="B9" s="104" t="s">
        <v>26</v>
      </c>
      <c r="C9" s="109" t="s">
        <v>41</v>
      </c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10"/>
      <c r="U9" s="110"/>
      <c r="V9" s="110"/>
      <c r="W9" s="130" t="s">
        <v>42</v>
      </c>
      <c r="X9" s="131" t="s">
        <v>45</v>
      </c>
      <c r="Y9" s="25"/>
      <c r="Z9"/>
    </row>
    <row r="10" spans="2:26" ht="48.75" customHeight="1">
      <c r="B10" s="105"/>
      <c r="C10" s="120" t="s">
        <v>58</v>
      </c>
      <c r="D10" s="108"/>
      <c r="E10" s="108"/>
      <c r="F10" s="108"/>
      <c r="G10" s="108"/>
      <c r="H10" s="108"/>
      <c r="I10" s="108"/>
      <c r="J10" s="108"/>
      <c r="K10" s="108"/>
      <c r="L10" s="108"/>
      <c r="M10" s="104"/>
      <c r="N10" s="104"/>
      <c r="O10" s="104"/>
      <c r="P10" s="104"/>
      <c r="Q10" s="104"/>
      <c r="R10" s="104"/>
      <c r="S10" s="104"/>
      <c r="T10" s="104"/>
      <c r="U10" s="104"/>
      <c r="V10" s="127"/>
      <c r="W10" s="130"/>
      <c r="X10" s="132"/>
      <c r="Y10" s="25"/>
      <c r="Z10"/>
    </row>
    <row r="11" spans="2:26" ht="15.75" customHeight="1">
      <c r="B11" s="105"/>
      <c r="C11" s="120"/>
      <c r="D11" s="108"/>
      <c r="E11" s="108"/>
      <c r="F11" s="108"/>
      <c r="G11" s="108"/>
      <c r="H11" s="108"/>
      <c r="I11" s="108"/>
      <c r="J11" s="108"/>
      <c r="K11" s="108"/>
      <c r="L11" s="108"/>
      <c r="M11" s="105"/>
      <c r="N11" s="105"/>
      <c r="O11" s="105"/>
      <c r="P11" s="105"/>
      <c r="Q11" s="105"/>
      <c r="R11" s="105"/>
      <c r="S11" s="105"/>
      <c r="T11" s="105"/>
      <c r="U11" s="105"/>
      <c r="V11" s="128"/>
      <c r="W11" s="130"/>
      <c r="X11" s="132"/>
      <c r="Y11" s="25"/>
      <c r="Z11"/>
    </row>
    <row r="12" spans="2:26" ht="30" customHeight="1">
      <c r="B12" s="119"/>
      <c r="C12" s="120"/>
      <c r="D12" s="108"/>
      <c r="E12" s="108"/>
      <c r="F12" s="108"/>
      <c r="G12" s="108"/>
      <c r="H12" s="108"/>
      <c r="I12" s="108"/>
      <c r="J12" s="108"/>
      <c r="K12" s="108"/>
      <c r="L12" s="108"/>
      <c r="M12" s="106"/>
      <c r="N12" s="106"/>
      <c r="O12" s="106"/>
      <c r="P12" s="106"/>
      <c r="Q12" s="106"/>
      <c r="R12" s="106"/>
      <c r="S12" s="106"/>
      <c r="T12" s="106"/>
      <c r="U12" s="106"/>
      <c r="V12" s="129"/>
      <c r="W12" s="130"/>
      <c r="X12" s="133"/>
      <c r="Y12" s="25"/>
      <c r="Z12"/>
    </row>
    <row r="13" spans="2:27" ht="15.75" customHeight="1">
      <c r="B13" s="17">
        <v>1</v>
      </c>
      <c r="C13" s="134">
        <v>30243.43</v>
      </c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36">
        <f>SUM(C13:V13)</f>
        <v>30243.43</v>
      </c>
      <c r="X13" s="55">
        <v>34.97</v>
      </c>
      <c r="Y13" s="26"/>
      <c r="Z13" s="125" t="s">
        <v>46</v>
      </c>
      <c r="AA13" s="125"/>
    </row>
    <row r="14" spans="2:27" ht="15.75">
      <c r="B14" s="17">
        <v>2</v>
      </c>
      <c r="C14" s="134">
        <v>27808.13</v>
      </c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36">
        <f aca="true" t="shared" si="0" ref="W14:W42">SUM(C14:V14)</f>
        <v>27808.13</v>
      </c>
      <c r="X14" s="34">
        <f>IF(Паспорт!P15&gt;0,Паспорт!P15,X13)</f>
        <v>34.97</v>
      </c>
      <c r="Y14" s="26"/>
      <c r="Z14" s="125"/>
      <c r="AA14" s="125"/>
    </row>
    <row r="15" spans="2:27" ht="15.75">
      <c r="B15" s="17">
        <v>3</v>
      </c>
      <c r="C15" s="134">
        <v>26792</v>
      </c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36">
        <f t="shared" si="0"/>
        <v>26792</v>
      </c>
      <c r="X15" s="34">
        <f>IF(Паспорт!P16&gt;0,Паспорт!P16,X14)</f>
        <v>34.97</v>
      </c>
      <c r="Y15" s="26"/>
      <c r="Z15" s="125"/>
      <c r="AA15" s="125"/>
    </row>
    <row r="16" spans="2:27" ht="15.75">
      <c r="B16" s="17">
        <v>4</v>
      </c>
      <c r="C16" s="134">
        <v>24727.05</v>
      </c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36">
        <f t="shared" si="0"/>
        <v>24727.05</v>
      </c>
      <c r="X16" s="34">
        <f>IF(Паспорт!P17&gt;0,Паспорт!P17,X15)</f>
        <v>34.97</v>
      </c>
      <c r="Y16" s="26"/>
      <c r="Z16" s="125"/>
      <c r="AA16" s="125"/>
    </row>
    <row r="17" spans="2:27" ht="15.75">
      <c r="B17" s="17">
        <v>5</v>
      </c>
      <c r="C17" s="134">
        <v>25945.13</v>
      </c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36">
        <f t="shared" si="0"/>
        <v>25945.13</v>
      </c>
      <c r="X17" s="34">
        <f>IF(Паспорт!P18&gt;0,Паспорт!P18,X16)</f>
        <v>34.97</v>
      </c>
      <c r="Y17" s="26"/>
      <c r="Z17" s="125"/>
      <c r="AA17" s="125"/>
    </row>
    <row r="18" spans="2:27" ht="15.75" customHeight="1">
      <c r="B18" s="17">
        <v>6</v>
      </c>
      <c r="C18" s="134">
        <v>32139.74</v>
      </c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36">
        <f t="shared" si="0"/>
        <v>32139.74</v>
      </c>
      <c r="X18" s="34">
        <f>IF(Паспорт!P19&gt;0,Паспорт!P19,X17)</f>
        <v>34.97</v>
      </c>
      <c r="Y18" s="26"/>
      <c r="Z18" s="125"/>
      <c r="AA18" s="125"/>
    </row>
    <row r="19" spans="2:27" ht="15.75">
      <c r="B19" s="17">
        <v>7</v>
      </c>
      <c r="C19" s="134">
        <v>33971.99</v>
      </c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36">
        <f t="shared" si="0"/>
        <v>33971.99</v>
      </c>
      <c r="X19" s="34">
        <f>IF(Паспорт!P20&gt;0,Паспорт!P20,X18)</f>
        <v>34.89</v>
      </c>
      <c r="Y19" s="26"/>
      <c r="Z19" s="125"/>
      <c r="AA19" s="125"/>
    </row>
    <row r="20" spans="2:27" ht="15.75">
      <c r="B20" s="17">
        <v>8</v>
      </c>
      <c r="C20" s="134">
        <v>35443.06</v>
      </c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36">
        <f t="shared" si="0"/>
        <v>35443.06</v>
      </c>
      <c r="X20" s="34">
        <f>IF(Паспорт!P21&gt;0,Паспорт!P21,X19)</f>
        <v>34.89</v>
      </c>
      <c r="Y20" s="26"/>
      <c r="Z20" s="125"/>
      <c r="AA20" s="125"/>
    </row>
    <row r="21" spans="2:26" ht="15" customHeight="1">
      <c r="B21" s="17">
        <v>9</v>
      </c>
      <c r="C21" s="134">
        <v>33067.35</v>
      </c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36">
        <f t="shared" si="0"/>
        <v>33067.35</v>
      </c>
      <c r="X21" s="34">
        <f>IF(Паспорт!P22&gt;0,Паспорт!P22,X20)</f>
        <v>34.89</v>
      </c>
      <c r="Y21" s="26"/>
      <c r="Z21" s="32"/>
    </row>
    <row r="22" spans="2:26" ht="15.75">
      <c r="B22" s="17">
        <v>10</v>
      </c>
      <c r="C22" s="134">
        <v>30837.88</v>
      </c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36">
        <f t="shared" si="0"/>
        <v>30837.88</v>
      </c>
      <c r="X22" s="34">
        <f>IF(Паспорт!P23&gt;0,Паспорт!P23,X21)</f>
        <v>34.89</v>
      </c>
      <c r="Y22" s="26"/>
      <c r="Z22" s="32"/>
    </row>
    <row r="23" spans="2:26" ht="15.75">
      <c r="B23" s="17">
        <v>11</v>
      </c>
      <c r="C23" s="134">
        <v>27354.86</v>
      </c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36">
        <f t="shared" si="0"/>
        <v>27354.86</v>
      </c>
      <c r="X23" s="34">
        <f>IF(Паспорт!P24&gt;0,Паспорт!P24,X22)</f>
        <v>34.89</v>
      </c>
      <c r="Y23" s="26"/>
      <c r="Z23" s="32"/>
    </row>
    <row r="24" spans="2:26" ht="15.75">
      <c r="B24" s="17">
        <v>12</v>
      </c>
      <c r="C24" s="134">
        <v>29601.17</v>
      </c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36">
        <f t="shared" si="0"/>
        <v>29601.17</v>
      </c>
      <c r="X24" s="34">
        <f>IF(Паспорт!P25&gt;0,Паспорт!P25,X23)</f>
        <v>34.89</v>
      </c>
      <c r="Y24" s="26"/>
      <c r="Z24" s="32"/>
    </row>
    <row r="25" spans="2:26" ht="15.75">
      <c r="B25" s="17">
        <v>13</v>
      </c>
      <c r="C25" s="134">
        <v>34605.35</v>
      </c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36">
        <f t="shared" si="0"/>
        <v>34605.35</v>
      </c>
      <c r="X25" s="34">
        <f>IF(Паспорт!P26&gt;0,Паспорт!P26,X24)</f>
        <v>34.89</v>
      </c>
      <c r="Y25" s="26"/>
      <c r="Z25" s="32"/>
    </row>
    <row r="26" spans="2:26" ht="15.75">
      <c r="B26" s="17">
        <v>14</v>
      </c>
      <c r="C26" s="134">
        <v>32080.41</v>
      </c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36">
        <f t="shared" si="0"/>
        <v>32080.41</v>
      </c>
      <c r="X26" s="34">
        <f>IF(Паспорт!P27&gt;0,Паспорт!P27,X25)</f>
        <v>34.94</v>
      </c>
      <c r="Y26" s="26"/>
      <c r="Z26" s="32"/>
    </row>
    <row r="27" spans="2:26" ht="15.75">
      <c r="B27" s="17">
        <v>15</v>
      </c>
      <c r="C27" s="134">
        <v>27743.22</v>
      </c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36">
        <f t="shared" si="0"/>
        <v>27743.22</v>
      </c>
      <c r="X27" s="34">
        <f>IF(Паспорт!P28&gt;0,Паспорт!P28,X26)</f>
        <v>34.94</v>
      </c>
      <c r="Y27" s="26"/>
      <c r="Z27" s="32"/>
    </row>
    <row r="28" spans="2:26" ht="15.75">
      <c r="B28" s="19">
        <v>16</v>
      </c>
      <c r="C28" s="134">
        <v>28747.84</v>
      </c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36">
        <f t="shared" si="0"/>
        <v>28747.84</v>
      </c>
      <c r="X28" s="34">
        <f>IF(Паспорт!P29&gt;0,Паспорт!P29,X27)</f>
        <v>34.94</v>
      </c>
      <c r="Y28" s="26"/>
      <c r="Z28" s="32"/>
    </row>
    <row r="29" spans="2:26" ht="15.75">
      <c r="B29" s="19">
        <v>17</v>
      </c>
      <c r="C29" s="134">
        <v>26174.13</v>
      </c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36">
        <f t="shared" si="0"/>
        <v>26174.13</v>
      </c>
      <c r="X29" s="34">
        <f>IF(Паспорт!P30&gt;0,Паспорт!P30,X28)</f>
        <v>34.94</v>
      </c>
      <c r="Y29" s="26"/>
      <c r="Z29" s="32"/>
    </row>
    <row r="30" spans="2:26" ht="15.75">
      <c r="B30" s="19">
        <v>18</v>
      </c>
      <c r="C30" s="134">
        <v>22584.95</v>
      </c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36">
        <f t="shared" si="0"/>
        <v>22584.95</v>
      </c>
      <c r="X30" s="34">
        <f>IF(Паспорт!P31&gt;0,Паспорт!P31,X29)</f>
        <v>34.94</v>
      </c>
      <c r="Y30" s="26"/>
      <c r="Z30" s="32"/>
    </row>
    <row r="31" spans="2:26" ht="15.75">
      <c r="B31" s="19">
        <v>19</v>
      </c>
      <c r="C31" s="134">
        <v>19903.29</v>
      </c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36">
        <f t="shared" si="0"/>
        <v>19903.29</v>
      </c>
      <c r="X31" s="34">
        <f>IF(Паспорт!P32&gt;0,Паспорт!P32,X30)</f>
        <v>34.94</v>
      </c>
      <c r="Y31" s="26"/>
      <c r="Z31" s="32"/>
    </row>
    <row r="32" spans="2:26" ht="15.75">
      <c r="B32" s="19">
        <v>20</v>
      </c>
      <c r="C32" s="134">
        <v>22118.72</v>
      </c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36">
        <f t="shared" si="0"/>
        <v>22118.72</v>
      </c>
      <c r="X32" s="34">
        <f>IF(Паспорт!P33&gt;0,Паспорт!P33,X31)</f>
        <v>34.94</v>
      </c>
      <c r="Y32" s="26"/>
      <c r="Z32" s="32"/>
    </row>
    <row r="33" spans="2:26" ht="15.75">
      <c r="B33" s="19">
        <v>21</v>
      </c>
      <c r="C33" s="134">
        <v>26906.63</v>
      </c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36">
        <f t="shared" si="0"/>
        <v>26906.63</v>
      </c>
      <c r="X33" s="34">
        <f>IF(Паспорт!P34&gt;0,Паспорт!P34,X32)</f>
        <v>34.94</v>
      </c>
      <c r="Y33" s="26"/>
      <c r="Z33" s="32"/>
    </row>
    <row r="34" spans="2:26" ht="15.75">
      <c r="B34" s="19">
        <v>22</v>
      </c>
      <c r="C34" s="134">
        <v>24874.9</v>
      </c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36">
        <f t="shared" si="0"/>
        <v>24874.9</v>
      </c>
      <c r="X34" s="34">
        <f>IF(Паспорт!P35&gt;0,Паспорт!P35,X33)</f>
        <v>34.91</v>
      </c>
      <c r="Y34" s="26"/>
      <c r="Z34" s="32"/>
    </row>
    <row r="35" spans="2:26" ht="15.75">
      <c r="B35" s="19">
        <v>23</v>
      </c>
      <c r="C35" s="134">
        <v>23766.2</v>
      </c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36">
        <f t="shared" si="0"/>
        <v>23766.2</v>
      </c>
      <c r="X35" s="34">
        <f>IF(Паспорт!P36&gt;0,Паспорт!P36,X34)</f>
        <v>34.91</v>
      </c>
      <c r="Y35" s="26"/>
      <c r="Z35" s="32"/>
    </row>
    <row r="36" spans="2:26" ht="15.75">
      <c r="B36" s="19">
        <v>24</v>
      </c>
      <c r="C36" s="134">
        <v>24871.33</v>
      </c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36">
        <f t="shared" si="0"/>
        <v>24871.33</v>
      </c>
      <c r="X36" s="34">
        <f>IF(Паспорт!P37&gt;0,Паспорт!P37,X35)</f>
        <v>34.91</v>
      </c>
      <c r="Y36" s="26"/>
      <c r="Z36" s="32"/>
    </row>
    <row r="37" spans="2:26" ht="15.75">
      <c r="B37" s="19">
        <v>25</v>
      </c>
      <c r="C37" s="134">
        <v>21831.95</v>
      </c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36">
        <f t="shared" si="0"/>
        <v>21831.95</v>
      </c>
      <c r="X37" s="34">
        <f>IF(Паспорт!P38&gt;0,Паспорт!P38,X36)</f>
        <v>34.91</v>
      </c>
      <c r="Y37" s="26"/>
      <c r="Z37" s="32"/>
    </row>
    <row r="38" spans="2:26" ht="15.75">
      <c r="B38" s="19">
        <v>26</v>
      </c>
      <c r="C38" s="134">
        <v>20553.99</v>
      </c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36">
        <f t="shared" si="0"/>
        <v>20553.99</v>
      </c>
      <c r="X38" s="34">
        <f>IF(Паспорт!P39&gt;0,Паспорт!P39,X37)</f>
        <v>34.91</v>
      </c>
      <c r="Y38" s="26"/>
      <c r="Z38" s="32"/>
    </row>
    <row r="39" spans="2:26" ht="15.75">
      <c r="B39" s="19">
        <v>27</v>
      </c>
      <c r="C39" s="134">
        <v>19650.78</v>
      </c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36">
        <f t="shared" si="0"/>
        <v>19650.78</v>
      </c>
      <c r="X39" s="34">
        <f>IF(Паспорт!P40&gt;0,Паспорт!P40,X38)</f>
        <v>34.91</v>
      </c>
      <c r="Y39" s="26"/>
      <c r="Z39" s="32"/>
    </row>
    <row r="40" spans="2:26" ht="15.75">
      <c r="B40" s="19">
        <v>28</v>
      </c>
      <c r="C40" s="134">
        <v>21838.34</v>
      </c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36">
        <f t="shared" si="0"/>
        <v>21838.34</v>
      </c>
      <c r="X40" s="34">
        <f>IF(Паспорт!P41&gt;0,Паспорт!P41,X39)</f>
        <v>34.91</v>
      </c>
      <c r="Y40" s="26"/>
      <c r="Z40" s="32"/>
    </row>
    <row r="41" spans="2:26" ht="12.75" customHeight="1">
      <c r="B41" s="19">
        <v>29</v>
      </c>
      <c r="C41" s="134">
        <v>23763.18</v>
      </c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36">
        <f t="shared" si="0"/>
        <v>23763.18</v>
      </c>
      <c r="X41" s="34">
        <f>IF(Паспорт!P42&gt;0,Паспорт!P42,X40)</f>
        <v>34.91</v>
      </c>
      <c r="Y41" s="26"/>
      <c r="Z41" s="32"/>
    </row>
    <row r="42" spans="2:26" ht="12.75" customHeight="1">
      <c r="B42" s="19">
        <v>30</v>
      </c>
      <c r="C42" s="134">
        <v>23106.34</v>
      </c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36">
        <f t="shared" si="0"/>
        <v>23106.34</v>
      </c>
      <c r="X42" s="34">
        <f>IF(Паспорт!P43&gt;0,Паспорт!P43,X41)</f>
        <v>34.91</v>
      </c>
      <c r="Y42" s="26"/>
      <c r="Z42" s="32"/>
    </row>
    <row r="43" spans="2:27" ht="66" customHeight="1">
      <c r="B43" s="19" t="s">
        <v>42</v>
      </c>
      <c r="C43" s="38">
        <f aca="true" t="shared" si="1" ref="C43:W43">SUM(C13:C42)</f>
        <v>803053.3399999999</v>
      </c>
      <c r="D43" s="38">
        <f t="shared" si="1"/>
        <v>0</v>
      </c>
      <c r="E43" s="38">
        <f t="shared" si="1"/>
        <v>0</v>
      </c>
      <c r="F43" s="38">
        <f t="shared" si="1"/>
        <v>0</v>
      </c>
      <c r="G43" s="38">
        <f t="shared" si="1"/>
        <v>0</v>
      </c>
      <c r="H43" s="38">
        <f t="shared" si="1"/>
        <v>0</v>
      </c>
      <c r="I43" s="38">
        <f t="shared" si="1"/>
        <v>0</v>
      </c>
      <c r="J43" s="38">
        <f t="shared" si="1"/>
        <v>0</v>
      </c>
      <c r="K43" s="38">
        <f t="shared" si="1"/>
        <v>0</v>
      </c>
      <c r="L43" s="38">
        <f t="shared" si="1"/>
        <v>0</v>
      </c>
      <c r="M43" s="38">
        <f t="shared" si="1"/>
        <v>0</v>
      </c>
      <c r="N43" s="38">
        <f t="shared" si="1"/>
        <v>0</v>
      </c>
      <c r="O43" s="38">
        <f t="shared" si="1"/>
        <v>0</v>
      </c>
      <c r="P43" s="38">
        <f t="shared" si="1"/>
        <v>0</v>
      </c>
      <c r="Q43" s="38">
        <f t="shared" si="1"/>
        <v>0</v>
      </c>
      <c r="R43" s="38">
        <f t="shared" si="1"/>
        <v>0</v>
      </c>
      <c r="S43" s="38">
        <f t="shared" si="1"/>
        <v>0</v>
      </c>
      <c r="T43" s="38">
        <f t="shared" si="1"/>
        <v>0</v>
      </c>
      <c r="U43" s="38">
        <f t="shared" si="1"/>
        <v>0</v>
      </c>
      <c r="V43" s="38">
        <f t="shared" si="1"/>
        <v>0</v>
      </c>
      <c r="W43" s="37">
        <f t="shared" si="1"/>
        <v>803053.3399999999</v>
      </c>
      <c r="X43" s="35">
        <f>SUMPRODUCT(X13:X42,W13:W42)/SUM(W13:W42)</f>
        <v>34.924630997363145</v>
      </c>
      <c r="Y43" s="31"/>
      <c r="Z43" s="124" t="s">
        <v>43</v>
      </c>
      <c r="AA43" s="124"/>
    </row>
    <row r="44" spans="2:26" ht="14.25" customHeight="1" hidden="1">
      <c r="B44" s="7">
        <v>31</v>
      </c>
      <c r="C44" s="12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27"/>
      <c r="Z44"/>
    </row>
    <row r="45" spans="3:26" ht="12.75">
      <c r="C45" s="126"/>
      <c r="D45" s="126"/>
      <c r="E45" s="126"/>
      <c r="F45" s="126"/>
      <c r="G45" s="126"/>
      <c r="H45" s="126"/>
      <c r="I45" s="126"/>
      <c r="J45" s="126"/>
      <c r="K45" s="126"/>
      <c r="L45" s="126"/>
      <c r="M45" s="126"/>
      <c r="N45" s="126"/>
      <c r="O45" s="126"/>
      <c r="P45" s="126"/>
      <c r="Q45" s="126"/>
      <c r="R45" s="126"/>
      <c r="S45" s="126"/>
      <c r="T45" s="126"/>
      <c r="U45" s="126"/>
      <c r="V45" s="126"/>
      <c r="W45" s="126"/>
      <c r="X45" s="126"/>
      <c r="Y45" s="28"/>
      <c r="Z45"/>
    </row>
    <row r="46" spans="3:4" ht="12.75">
      <c r="C46" s="1"/>
      <c r="D46" s="1"/>
    </row>
    <row r="47" spans="2:25" ht="15">
      <c r="B47" s="39"/>
      <c r="C47" s="13" t="s">
        <v>72</v>
      </c>
      <c r="D47" s="41"/>
      <c r="E47" s="42"/>
      <c r="F47" s="42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 t="s">
        <v>73</v>
      </c>
      <c r="X47" s="14"/>
      <c r="Y47" s="29"/>
    </row>
    <row r="48" spans="3:25" ht="12.75">
      <c r="C48" s="1"/>
      <c r="D48" s="1" t="s">
        <v>39</v>
      </c>
      <c r="O48" s="2"/>
      <c r="P48" s="16" t="s">
        <v>54</v>
      </c>
      <c r="Q48" s="16"/>
      <c r="W48" s="15" t="s">
        <v>55</v>
      </c>
      <c r="Y48" s="2"/>
    </row>
    <row r="49" spans="3:25" ht="18" customHeight="1">
      <c r="C49" s="13" t="s">
        <v>37</v>
      </c>
      <c r="D49" s="13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 t="s">
        <v>1</v>
      </c>
      <c r="P49" s="14" t="s">
        <v>38</v>
      </c>
      <c r="Q49" s="14"/>
      <c r="R49" s="14"/>
      <c r="S49" s="14"/>
      <c r="T49" s="14"/>
      <c r="U49" s="14"/>
      <c r="V49" s="14"/>
      <c r="W49" s="14" t="s">
        <v>56</v>
      </c>
      <c r="X49" s="14"/>
      <c r="Y49" s="30"/>
    </row>
    <row r="50" spans="3:25" ht="12.75">
      <c r="C50" s="1"/>
      <c r="D50" s="1" t="s">
        <v>40</v>
      </c>
      <c r="O50" s="2"/>
      <c r="P50" s="15" t="s">
        <v>57</v>
      </c>
      <c r="Q50" s="15"/>
      <c r="W50" s="15" t="s">
        <v>55</v>
      </c>
      <c r="Y50" s="2"/>
    </row>
  </sheetData>
  <sheetProtection/>
  <mergeCells count="30">
    <mergeCell ref="C45:X45"/>
    <mergeCell ref="J10:J12"/>
    <mergeCell ref="K10:K12"/>
    <mergeCell ref="L10:L12"/>
    <mergeCell ref="M10:M12"/>
    <mergeCell ref="V10:V12"/>
    <mergeCell ref="N10:N12"/>
    <mergeCell ref="O10:O12"/>
    <mergeCell ref="W9:W12"/>
    <mergeCell ref="X9:X12"/>
    <mergeCell ref="Z43:AA43"/>
    <mergeCell ref="E10:E12"/>
    <mergeCell ref="F10:F12"/>
    <mergeCell ref="G10:G12"/>
    <mergeCell ref="H10:H12"/>
    <mergeCell ref="R10:R12"/>
    <mergeCell ref="S10:S12"/>
    <mergeCell ref="Z13:AA20"/>
    <mergeCell ref="P10:P12"/>
    <mergeCell ref="Q10:Q12"/>
    <mergeCell ref="C5:X5"/>
    <mergeCell ref="B6:X6"/>
    <mergeCell ref="B9:B12"/>
    <mergeCell ref="I10:I12"/>
    <mergeCell ref="C10:C12"/>
    <mergeCell ref="B7:Y7"/>
    <mergeCell ref="T10:T12"/>
    <mergeCell ref="U10:U12"/>
    <mergeCell ref="D10:D12"/>
    <mergeCell ref="C9:V9"/>
  </mergeCells>
  <printOptions/>
  <pageMargins left="0.5118110236220472" right="0.5118110236220472" top="0.35433070866141736" bottom="0.35433070866141736" header="0.31496062992125984" footer="0.31496062992125984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3"/>
  <sheetViews>
    <sheetView zoomScalePageLayoutView="0" workbookViewId="0" topLeftCell="A1">
      <selection activeCell="B32" sqref="B3:B32"/>
    </sheetView>
  </sheetViews>
  <sheetFormatPr defaultColWidth="9.00390625" defaultRowHeight="12.75"/>
  <sheetData>
    <row r="1" ht="12.75">
      <c r="A1" t="s">
        <v>79</v>
      </c>
    </row>
    <row r="2" spans="1:7" ht="12.75">
      <c r="A2" t="s">
        <v>60</v>
      </c>
      <c r="B2" t="s">
        <v>61</v>
      </c>
      <c r="C2" t="s">
        <v>62</v>
      </c>
      <c r="D2" t="s">
        <v>63</v>
      </c>
      <c r="E2" t="s">
        <v>64</v>
      </c>
      <c r="F2" t="s">
        <v>65</v>
      </c>
      <c r="G2" t="s">
        <v>66</v>
      </c>
    </row>
    <row r="3" spans="1:6" ht="12.75">
      <c r="A3">
        <v>1</v>
      </c>
      <c r="B3">
        <v>30243.43</v>
      </c>
      <c r="C3">
        <v>84.116</v>
      </c>
      <c r="D3">
        <v>2.96</v>
      </c>
      <c r="E3">
        <v>10.65</v>
      </c>
      <c r="F3">
        <v>0.7309</v>
      </c>
    </row>
    <row r="4" spans="1:6" ht="12.75">
      <c r="A4">
        <v>2</v>
      </c>
      <c r="B4">
        <v>27808.13</v>
      </c>
      <c r="C4">
        <v>73.155</v>
      </c>
      <c r="D4">
        <v>2.95</v>
      </c>
      <c r="E4">
        <v>13.63</v>
      </c>
      <c r="F4">
        <v>0.7311</v>
      </c>
    </row>
    <row r="5" spans="1:7" ht="12.75">
      <c r="A5">
        <v>3</v>
      </c>
      <c r="B5">
        <v>26792</v>
      </c>
      <c r="C5">
        <v>68.638</v>
      </c>
      <c r="D5">
        <v>2.95</v>
      </c>
      <c r="E5">
        <v>15.8</v>
      </c>
      <c r="F5">
        <v>0.731</v>
      </c>
      <c r="G5" t="s">
        <v>69</v>
      </c>
    </row>
    <row r="6" spans="1:7" ht="12.75">
      <c r="A6">
        <v>4</v>
      </c>
      <c r="B6">
        <v>24727.05</v>
      </c>
      <c r="C6">
        <v>62.373</v>
      </c>
      <c r="D6">
        <v>2.95</v>
      </c>
      <c r="E6">
        <v>15.31</v>
      </c>
      <c r="F6">
        <v>0.7309</v>
      </c>
      <c r="G6" t="s">
        <v>68</v>
      </c>
    </row>
    <row r="7" spans="1:7" ht="12.75">
      <c r="A7">
        <v>5</v>
      </c>
      <c r="B7">
        <v>25945.13</v>
      </c>
      <c r="C7">
        <v>67.843</v>
      </c>
      <c r="D7">
        <v>2.93</v>
      </c>
      <c r="E7">
        <v>17.88</v>
      </c>
      <c r="F7">
        <v>0.7311</v>
      </c>
      <c r="G7" t="s">
        <v>68</v>
      </c>
    </row>
    <row r="8" spans="1:6" ht="12.75">
      <c r="A8">
        <v>6</v>
      </c>
      <c r="B8">
        <v>32139.74</v>
      </c>
      <c r="C8">
        <v>97.814</v>
      </c>
      <c r="D8">
        <v>2.93</v>
      </c>
      <c r="E8">
        <v>12.98</v>
      </c>
      <c r="F8">
        <v>0.7306</v>
      </c>
    </row>
    <row r="9" spans="1:6" ht="12.75">
      <c r="A9">
        <v>7</v>
      </c>
      <c r="B9">
        <v>33971.99</v>
      </c>
      <c r="C9">
        <v>104.143</v>
      </c>
      <c r="D9">
        <v>2.95</v>
      </c>
      <c r="E9">
        <v>11.29</v>
      </c>
      <c r="F9">
        <v>0.7311</v>
      </c>
    </row>
    <row r="10" spans="1:6" ht="12.75">
      <c r="A10">
        <v>8</v>
      </c>
      <c r="B10">
        <v>35443.06</v>
      </c>
      <c r="C10">
        <v>116.83</v>
      </c>
      <c r="D10">
        <v>2.96</v>
      </c>
      <c r="E10">
        <v>10.66</v>
      </c>
      <c r="F10">
        <v>0.7311</v>
      </c>
    </row>
    <row r="11" spans="1:7" ht="12.75">
      <c r="A11">
        <v>9</v>
      </c>
      <c r="B11">
        <v>33067.35</v>
      </c>
      <c r="C11">
        <v>98.722</v>
      </c>
      <c r="D11">
        <v>2.99</v>
      </c>
      <c r="E11">
        <v>11.9</v>
      </c>
      <c r="F11">
        <v>0.7311</v>
      </c>
      <c r="G11" t="s">
        <v>69</v>
      </c>
    </row>
    <row r="12" spans="1:6" ht="12.75">
      <c r="A12">
        <v>10</v>
      </c>
      <c r="B12">
        <v>30837.88</v>
      </c>
      <c r="C12">
        <v>87.886</v>
      </c>
      <c r="D12">
        <v>2.99</v>
      </c>
      <c r="E12">
        <v>13.77</v>
      </c>
      <c r="F12">
        <v>0.7313</v>
      </c>
    </row>
    <row r="13" spans="1:6" ht="12.75">
      <c r="A13">
        <v>11</v>
      </c>
      <c r="B13">
        <v>27354.86</v>
      </c>
      <c r="C13">
        <v>72.683</v>
      </c>
      <c r="D13">
        <v>2.98</v>
      </c>
      <c r="E13">
        <v>16.99</v>
      </c>
      <c r="F13">
        <v>0.7313</v>
      </c>
    </row>
    <row r="14" spans="1:6" ht="12.75">
      <c r="A14">
        <v>12</v>
      </c>
      <c r="B14">
        <v>29601.17</v>
      </c>
      <c r="C14">
        <v>82.613</v>
      </c>
      <c r="D14">
        <v>2.97</v>
      </c>
      <c r="E14">
        <v>13.7</v>
      </c>
      <c r="F14">
        <v>0.7309</v>
      </c>
    </row>
    <row r="15" spans="1:6" ht="12.75">
      <c r="A15">
        <v>13</v>
      </c>
      <c r="B15">
        <v>34605.35</v>
      </c>
      <c r="C15">
        <v>112.344</v>
      </c>
      <c r="D15">
        <v>2.95</v>
      </c>
      <c r="E15">
        <v>14.01</v>
      </c>
      <c r="F15">
        <v>0.731</v>
      </c>
    </row>
    <row r="16" spans="1:6" ht="12.75">
      <c r="A16">
        <v>14</v>
      </c>
      <c r="B16">
        <v>32080.41</v>
      </c>
      <c r="C16">
        <v>98.095</v>
      </c>
      <c r="D16">
        <v>2.94</v>
      </c>
      <c r="E16">
        <v>16.43</v>
      </c>
      <c r="F16">
        <v>0.7306</v>
      </c>
    </row>
    <row r="17" spans="1:7" ht="12.75">
      <c r="A17">
        <v>15</v>
      </c>
      <c r="B17">
        <v>27743.22</v>
      </c>
      <c r="C17">
        <v>75.996</v>
      </c>
      <c r="D17">
        <v>2.94</v>
      </c>
      <c r="E17">
        <v>19.15</v>
      </c>
      <c r="F17">
        <v>0.7308</v>
      </c>
      <c r="G17" t="s">
        <v>67</v>
      </c>
    </row>
    <row r="18" spans="1:6" ht="12.75">
      <c r="A18">
        <v>16</v>
      </c>
      <c r="B18">
        <v>28747.84</v>
      </c>
      <c r="C18">
        <v>78.631</v>
      </c>
      <c r="D18">
        <v>2.97</v>
      </c>
      <c r="E18">
        <v>18.74</v>
      </c>
      <c r="F18">
        <v>0.7308</v>
      </c>
    </row>
    <row r="19" spans="1:7" ht="12.75">
      <c r="A19">
        <v>17</v>
      </c>
      <c r="B19">
        <v>26174.13</v>
      </c>
      <c r="C19">
        <v>65.939</v>
      </c>
      <c r="D19">
        <v>2.97</v>
      </c>
      <c r="E19">
        <v>21.35</v>
      </c>
      <c r="F19">
        <v>0.7307</v>
      </c>
      <c r="G19" t="s">
        <v>68</v>
      </c>
    </row>
    <row r="20" spans="1:7" ht="12.75">
      <c r="A20">
        <v>18</v>
      </c>
      <c r="B20">
        <v>22584.95</v>
      </c>
      <c r="C20">
        <v>52.418</v>
      </c>
      <c r="D20">
        <v>2.94</v>
      </c>
      <c r="E20">
        <v>23.15</v>
      </c>
      <c r="F20">
        <v>0.7308</v>
      </c>
      <c r="G20" t="s">
        <v>68</v>
      </c>
    </row>
    <row r="21" spans="1:7" ht="12.75">
      <c r="A21">
        <v>19</v>
      </c>
      <c r="B21">
        <v>19903.29</v>
      </c>
      <c r="C21">
        <v>39.834</v>
      </c>
      <c r="D21">
        <v>2.98</v>
      </c>
      <c r="E21">
        <v>25.6</v>
      </c>
      <c r="F21">
        <v>0.731</v>
      </c>
      <c r="G21" t="s">
        <v>68</v>
      </c>
    </row>
    <row r="22" spans="1:7" ht="12.75">
      <c r="A22">
        <v>20</v>
      </c>
      <c r="B22">
        <v>22118.72</v>
      </c>
      <c r="C22">
        <v>48.769</v>
      </c>
      <c r="D22">
        <v>2.98</v>
      </c>
      <c r="E22">
        <v>25.01</v>
      </c>
      <c r="F22">
        <v>0.7308</v>
      </c>
      <c r="G22" t="s">
        <v>68</v>
      </c>
    </row>
    <row r="23" spans="1:7" ht="12.75">
      <c r="A23">
        <v>21</v>
      </c>
      <c r="B23">
        <v>26906.63</v>
      </c>
      <c r="C23">
        <v>69.366</v>
      </c>
      <c r="D23">
        <v>2.99</v>
      </c>
      <c r="E23">
        <v>23.26</v>
      </c>
      <c r="F23">
        <v>0.7308</v>
      </c>
      <c r="G23" t="s">
        <v>68</v>
      </c>
    </row>
    <row r="24" spans="1:7" ht="12.75">
      <c r="A24">
        <v>22</v>
      </c>
      <c r="B24">
        <v>24874.9</v>
      </c>
      <c r="C24">
        <v>59.879</v>
      </c>
      <c r="D24">
        <v>2.99</v>
      </c>
      <c r="E24">
        <v>24.44</v>
      </c>
      <c r="F24">
        <v>0.7307</v>
      </c>
      <c r="G24" t="s">
        <v>68</v>
      </c>
    </row>
    <row r="25" spans="1:7" ht="12.75">
      <c r="A25">
        <v>23</v>
      </c>
      <c r="B25">
        <v>23766.2</v>
      </c>
      <c r="C25">
        <v>57.003</v>
      </c>
      <c r="D25">
        <v>2.98</v>
      </c>
      <c r="E25">
        <v>22.46</v>
      </c>
      <c r="F25">
        <v>0.7304</v>
      </c>
      <c r="G25" t="s">
        <v>68</v>
      </c>
    </row>
    <row r="26" spans="1:7" ht="12.75">
      <c r="A26">
        <v>24</v>
      </c>
      <c r="B26">
        <v>24871.33</v>
      </c>
      <c r="C26">
        <v>59.093</v>
      </c>
      <c r="D26">
        <v>2.95</v>
      </c>
      <c r="E26">
        <v>21.04</v>
      </c>
      <c r="F26">
        <v>0.7305</v>
      </c>
      <c r="G26" t="s">
        <v>69</v>
      </c>
    </row>
    <row r="27" spans="1:7" ht="12.75">
      <c r="A27">
        <v>25</v>
      </c>
      <c r="B27">
        <v>21831.95</v>
      </c>
      <c r="C27">
        <v>46.795</v>
      </c>
      <c r="D27">
        <v>2.97</v>
      </c>
      <c r="E27">
        <v>22</v>
      </c>
      <c r="F27">
        <v>0.7305</v>
      </c>
      <c r="G27" t="s">
        <v>68</v>
      </c>
    </row>
    <row r="28" spans="1:7" ht="12.75">
      <c r="A28">
        <v>26</v>
      </c>
      <c r="B28">
        <v>20553.99</v>
      </c>
      <c r="C28">
        <v>40.773</v>
      </c>
      <c r="D28">
        <v>2.98</v>
      </c>
      <c r="E28">
        <v>23.82</v>
      </c>
      <c r="F28">
        <v>0.7302</v>
      </c>
      <c r="G28" t="s">
        <v>68</v>
      </c>
    </row>
    <row r="29" spans="1:7" ht="12.75">
      <c r="A29">
        <v>27</v>
      </c>
      <c r="B29">
        <v>19650.78</v>
      </c>
      <c r="C29">
        <v>38.939</v>
      </c>
      <c r="D29">
        <v>2.97</v>
      </c>
      <c r="E29">
        <v>25.5</v>
      </c>
      <c r="F29">
        <v>0.7303</v>
      </c>
      <c r="G29" t="s">
        <v>68</v>
      </c>
    </row>
    <row r="30" spans="1:7" ht="12.75">
      <c r="A30">
        <v>28</v>
      </c>
      <c r="B30">
        <v>21838.34</v>
      </c>
      <c r="C30">
        <v>46.676</v>
      </c>
      <c r="D30">
        <v>2.96</v>
      </c>
      <c r="E30">
        <v>21.71</v>
      </c>
      <c r="F30">
        <v>0.7304</v>
      </c>
      <c r="G30" t="s">
        <v>68</v>
      </c>
    </row>
    <row r="31" spans="1:6" ht="12.75">
      <c r="A31">
        <v>29</v>
      </c>
      <c r="B31">
        <v>23763.18</v>
      </c>
      <c r="C31">
        <v>53.518</v>
      </c>
      <c r="D31">
        <v>2.97</v>
      </c>
      <c r="E31">
        <v>19.6</v>
      </c>
      <c r="F31">
        <v>0.7311</v>
      </c>
    </row>
    <row r="32" spans="1:7" ht="12.75">
      <c r="A32">
        <v>30</v>
      </c>
      <c r="B32">
        <v>23106.34</v>
      </c>
      <c r="C32">
        <v>51.207</v>
      </c>
      <c r="D32">
        <v>2.96</v>
      </c>
      <c r="E32">
        <v>20.19</v>
      </c>
      <c r="F32">
        <v>0.7312</v>
      </c>
      <c r="G32" t="s">
        <v>68</v>
      </c>
    </row>
    <row r="33" spans="1:7" ht="12.75">
      <c r="A33" t="s">
        <v>70</v>
      </c>
      <c r="B33">
        <v>803053.33</v>
      </c>
      <c r="C33">
        <v>70.403</v>
      </c>
      <c r="D33">
        <v>2.96</v>
      </c>
      <c r="E33">
        <v>18.4</v>
      </c>
      <c r="F33">
        <v>0.7308</v>
      </c>
      <c r="G33" t="s">
        <v>67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User</cp:lastModifiedBy>
  <cp:lastPrinted>2016-05-04T10:37:09Z</cp:lastPrinted>
  <dcterms:created xsi:type="dcterms:W3CDTF">2010-01-29T08:37:16Z</dcterms:created>
  <dcterms:modified xsi:type="dcterms:W3CDTF">2016-07-05T08:00:32Z</dcterms:modified>
  <cp:category/>
  <cp:version/>
  <cp:contentType/>
  <cp:contentStatus/>
</cp:coreProperties>
</file>