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320" windowHeight="1050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'Додаток'!#REF!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'Додаток'!$A$1:$X$100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<sst xmlns="http://schemas.openxmlformats.org/spreadsheetml/2006/main" count="137" uniqueCount="106">
  <si>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</si>
  <si>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</si>
  <si>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</si>
  <si>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</si>
  <si>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</si>
  <si>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</si>
  <si>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</si>
  <si>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</si>
  <si>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</si>
  <si>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</si>
  <si>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</si>
  <si>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</si>
  <si>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</si>
  <si>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</si>
  <si>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</si>
  <si>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</si>
  <si>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</si>
  <si>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</si>
  <si>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</si>
  <si>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</si>
  <si>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</si>
  <si>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</si>
  <si>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</si>
  <si>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</si>
  <si>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</si>
  <si>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</si>
  <si>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</si>
  <si>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</si>
  <si>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</si>
  <si>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</si>
  <si>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</si>
  <si>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</si>
  <si>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</si>
  <si>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</si>
  <si>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</si>
  <si>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</si>
  <si>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</si>
  <si>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</si>
  <si>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</si>
  <si>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</si>
  <si>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</si>
  <si>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</si>
  <si>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</si>
  <si>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</si>
  <si>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</si>
  <si>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</si>
  <si>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</si>
  <si>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</si>
  <si>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</si>
  <si>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</si>
  <si>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 xml:space="preserve">Інженер ВХАЛ  </t>
  </si>
  <si>
    <r>
      <t xml:space="preserve">   </t>
    </r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"Донецькоблгаз" по  (УГГ м. Красноармійськ,                                                                                                                                                                                            м. Краматорськ, м. Константинівка, м. Слав'янськ, м. Артемовськ)</t>
    </r>
  </si>
  <si>
    <t xml:space="preserve">Краматорське ЛВУМГ </t>
  </si>
  <si>
    <t>УГГ м. Краматорськ, УГГ м.Костянтинівка, УГГ м Слов'янськ, УГГ м. Артемівськ</t>
  </si>
  <si>
    <r>
      <t xml:space="preserve">          переданого Краматорським ЛВУМГ  та прийнятого ПАТ "ДОНЕЦЬКОБЛГАЗ" по УГГ м.Красноармійськ</t>
    </r>
    <r>
      <rPr>
        <b/>
        <sz val="11"/>
        <rFont val="Arial"/>
        <family val="2"/>
      </rPr>
      <t>,</t>
    </r>
  </si>
  <si>
    <t>ГРС Селідово</t>
  </si>
  <si>
    <t xml:space="preserve"> V, м3</t>
  </si>
  <si>
    <t>ГРС -1 Курахово</t>
  </si>
  <si>
    <t>ГРС-2 Курахово</t>
  </si>
  <si>
    <t>ГРС Вугледар</t>
  </si>
  <si>
    <t>ГРС р/г "Оленівський"</t>
  </si>
  <si>
    <t>ГРС Волноваха</t>
  </si>
  <si>
    <t>ГРС Новотроїцьке</t>
  </si>
  <si>
    <t>ГРС Володимирівка</t>
  </si>
  <si>
    <t>ГРС Ольгінка</t>
  </si>
  <si>
    <t>ГРС Донське</t>
  </si>
  <si>
    <t>ГРС Краматорськ</t>
  </si>
  <si>
    <t>ГРС Промінь</t>
  </si>
  <si>
    <t>ГРС смт.Очеретино</t>
  </si>
  <si>
    <t>ГРС Кіндратвка</t>
  </si>
  <si>
    <t>ГРС Широкий Шлях</t>
  </si>
  <si>
    <t>ГРС Очеретино</t>
  </si>
  <si>
    <t>ГРС р/г "Костянтинівський"</t>
  </si>
  <si>
    <t>ГРС р/г ім "Леніна"</t>
  </si>
  <si>
    <t>ГРС Дзержинськ</t>
  </si>
  <si>
    <t>ГРС Щербинівська ПТФ</t>
  </si>
  <si>
    <t>ГРС Красний Лиман</t>
  </si>
  <si>
    <t>ГРС Рай Олександрівка</t>
  </si>
  <si>
    <t>ГРС Малинівка</t>
  </si>
  <si>
    <t>ГРС Правдинська ПТФ</t>
  </si>
  <si>
    <t>ГРС Артемівськ</t>
  </si>
  <si>
    <t>ГРС Бахмутська ПТФ</t>
  </si>
  <si>
    <t>ГРС Северськ</t>
  </si>
  <si>
    <t>ГРС р/г ім. "Горького"</t>
  </si>
  <si>
    <t>ГРС р/г ім. "Правди і Кірова"</t>
  </si>
  <si>
    <t>ГРС р/г ім. "Кірова"</t>
  </si>
  <si>
    <t>ГРС Тимірязєва</t>
  </si>
  <si>
    <t>ГРС Вуглегірська ДРЕС 1</t>
  </si>
  <si>
    <t>ГРС Вуглегірська ДРЕС 2</t>
  </si>
  <si>
    <t>ГРС Козаченко</t>
  </si>
  <si>
    <t>ГРС р/г "Маріупольський" (Чермалик)</t>
  </si>
  <si>
    <t>Лист 1</t>
  </si>
  <si>
    <t>Лист 2</t>
  </si>
  <si>
    <t>ГРС Слов'янська ДРЕС 2</t>
  </si>
  <si>
    <t>ГРС Слов'янська ДРЕС 1</t>
  </si>
  <si>
    <t xml:space="preserve">Начальник  Краматорського  ЛВУМГ  </t>
  </si>
  <si>
    <t>С.Г. Таушан</t>
  </si>
  <si>
    <t>А.М. Левкович</t>
  </si>
  <si>
    <t>ГРС Часов Яр               (2 споживач)</t>
  </si>
  <si>
    <t>ГРС Часов Яр                  (1 споживач)</t>
  </si>
  <si>
    <t>відс.</t>
  </si>
  <si>
    <r>
      <t xml:space="preserve">    з газопроводу  Амвросієвка-Горловка-Слов'янськ, Краматорськ-Донецьк-Маріуполь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01.06.2016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 xml:space="preserve">30.06.2016 </t>
    </r>
    <r>
      <rPr>
        <u val="single"/>
        <sz val="11"/>
        <rFont val="Arial"/>
        <family val="2"/>
      </rPr>
      <t xml:space="preserve"> </t>
    </r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</si>
  <si>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Амвросіївка-Горловка-Слов`янськ, Краматорськ-Донецьк-Маріуполь 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 xml:space="preserve"> 01.06.2016р.</t>
    </r>
    <r>
      <rPr>
        <b/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30.06.2016р.</t>
    </r>
  </si>
  <si>
    <t>Ю.О. Головко</t>
  </si>
  <si>
    <t xml:space="preserve">М.О. Єрьоменко </t>
  </si>
  <si>
    <t>2016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</si>
</sst>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0.00000"/>
    <numFmt numFmtId="182" formatCode="0.000000"/>
    <numFmt numFmtId="183" formatCode="0.0000000"/>
    <numFmt numFmtId="184" formatCode="0.00000000"/>
    <numFmt numFmtId="185" formatCode="0.000000000"/>
    <numFmt numFmtId="186" formatCode="0.0000000000"/>
    <numFmt numFmtId="187" formatCode="0.00000000000"/>
    <numFmt numFmtId="188" formatCode="0.000000000000"/>
    <numFmt numFmtId="189" formatCode="0.0000000000000"/>
    <numFmt numFmtId="190" formatCode="0.00000000000000"/>
    <numFmt numFmtId="191" formatCode="0.000000000000000"/>
    <numFmt numFmtId="192" formatCode="0.0000000000000000"/>
    <numFmt numFmtId="193" formatCode="0.00000000000000000"/>
    <numFmt numFmtId="194" formatCode="0.000000000000000000"/>
    <numFmt numFmtId="195" formatCode="0.0000000000000000000"/>
    <numFmt numFmtId="196" formatCode="0.00000000000000000000"/>
    <numFmt numFmtId="197" formatCode="0.000000000000000000000"/>
    <numFmt numFmtId="198" formatCode="0.0000000000000000000000"/>
    <numFmt numFmtId="199" formatCode="0.00000000000000000000000"/>
    <numFmt numFmtId="200" formatCode="0.000000000000000000000000"/>
    <numFmt numFmtId="201" formatCode="0.0000000000000000000000000"/>
    <numFmt numFmtId="202" formatCode="0.00000000000000000000000000"/>
    <numFmt numFmtId="203" formatCode="0.000000000000000000000000000"/>
    <numFmt numFmtId="204" formatCode="0.0000000000000000000000000000"/>
    <numFmt numFmtId="205" formatCode="0.00000000000000000000000000000"/>
    <numFmt numFmtId="206" formatCode="0.000000000000000000000000000000"/>
    <numFmt numFmtId="207" formatCode="0.0000000000000000000000000000000"/>
    <numFmt numFmtId="208" formatCode="0.00000000000000000000000000000000"/>
    <numFmt numFmtId="209" formatCode="0.000000000000000000000000000000000"/>
    <numFmt numFmtId="210" formatCode="_-* #,##0.0_р_._-;\-* #,##0.0_р_._-;_-* &quot;-&quot;??_р_._-;_-@_-"/>
    <numFmt numFmtId="211" formatCode="_-* #,##0_р_._-;\-* #,##0_р_._-;_-* &quot;-&quot;??_р_._-;_-@_-"/>
    <numFmt numFmtId="212" formatCode="[$-422]d\ mmmm\ yyyy&quot; р.&quot;"/>
  </numFmts>
  <fonts count="9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 Cyr"/>
      <family val="0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Times New Roman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Times New Roman Cyr"/>
      <family val="0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82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3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4" fillId="0" borderId="0" xfId="0" applyFont="1" applyAlignment="1">
      <alignment horizontal="center"/>
    </xf>
    <xf numFmtId="2" fontId="85" fillId="0" borderId="12" xfId="0" applyNumberFormat="1" applyFont="1" applyBorder="1" applyAlignment="1">
      <alignment horizontal="center" wrapText="1"/>
    </xf>
    <xf numFmtId="2" fontId="86" fillId="0" borderId="12" xfId="0" applyNumberFormat="1" applyFont="1" applyBorder="1" applyAlignment="1">
      <alignment horizontal="center" vertical="center" wrapText="1"/>
    </xf>
    <xf numFmtId="1" fontId="87" fillId="0" borderId="13" xfId="0" applyNumberFormat="1" applyFont="1" applyBorder="1" applyAlignment="1">
      <alignment horizontal="center" wrapText="1"/>
    </xf>
    <xf numFmtId="1" fontId="87" fillId="0" borderId="13" xfId="0" applyNumberFormat="1" applyFont="1" applyBorder="1" applyAlignment="1">
      <alignment horizontal="center" vertical="center" wrapText="1"/>
    </xf>
    <xf numFmtId="1" fontId="88" fillId="0" borderId="10" xfId="0" applyNumberFormat="1" applyFont="1" applyBorder="1" applyAlignment="1">
      <alignment horizontal="center" vertical="center" wrapText="1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11" xfId="0" applyFont="1" applyBorder="1" applyAlignment="1">
      <alignment/>
    </xf>
    <xf numFmtId="0" fontId="92" fillId="0" borderId="11" xfId="0" applyFont="1" applyBorder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179" fontId="82" fillId="0" borderId="10" xfId="0" applyNumberFormat="1" applyFont="1" applyBorder="1" applyAlignment="1">
      <alignment horizontal="center" wrapText="1"/>
    </xf>
    <xf numFmtId="2" fontId="82" fillId="0" borderId="10" xfId="0" applyNumberFormat="1" applyFont="1" applyBorder="1" applyAlignment="1">
      <alignment horizontal="center" wrapText="1"/>
    </xf>
    <xf numFmtId="1" fontId="82" fillId="0" borderId="10" xfId="0" applyNumberFormat="1" applyFont="1" applyBorder="1" applyAlignment="1">
      <alignment horizontal="center" wrapText="1"/>
    </xf>
    <xf numFmtId="177" fontId="82" fillId="0" borderId="10" xfId="0" applyNumberFormat="1" applyFont="1" applyBorder="1" applyAlignment="1">
      <alignment horizontal="center" wrapText="1"/>
    </xf>
    <xf numFmtId="179" fontId="82" fillId="0" borderId="10" xfId="0" applyNumberFormat="1" applyFont="1" applyBorder="1" applyAlignment="1">
      <alignment wrapText="1"/>
    </xf>
    <xf numFmtId="2" fontId="82" fillId="0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2" fontId="95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13" fillId="0" borderId="0" xfId="0" applyFont="1" applyAlignment="1">
      <alignment/>
    </xf>
    <xf numFmtId="0" fontId="24" fillId="0" borderId="0" xfId="0" applyFont="1" applyAlignment="1">
      <alignment/>
    </xf>
    <xf numFmtId="1" fontId="82" fillId="0" borderId="16" xfId="0" applyNumberFormat="1" applyFont="1" applyBorder="1" applyAlignment="1">
      <alignment horizontal="center"/>
    </xf>
    <xf numFmtId="1" fontId="88" fillId="0" borderId="16" xfId="0" applyNumberFormat="1" applyFont="1" applyBorder="1" applyAlignment="1">
      <alignment horizontal="center" vertical="center" wrapText="1"/>
    </xf>
    <xf numFmtId="177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" fontId="86" fillId="0" borderId="12" xfId="0" applyNumberFormat="1" applyFont="1" applyBorder="1" applyAlignment="1">
      <alignment horizontal="center" vertical="center" wrapText="1"/>
    </xf>
    <xf numFmtId="211" fontId="87" fillId="0" borderId="13" xfId="60" applyNumberFormat="1" applyFont="1" applyBorder="1" applyAlignment="1">
      <alignment horizontal="center" vertical="center" wrapText="1"/>
    </xf>
    <xf numFmtId="179" fontId="96" fillId="0" borderId="10" xfId="0" applyNumberFormat="1" applyFont="1" applyFill="1" applyBorder="1" applyAlignment="1">
      <alignment horizontal="center" wrapText="1"/>
    </xf>
    <xf numFmtId="0" fontId="96" fillId="0" borderId="10" xfId="0" applyFont="1" applyFill="1" applyBorder="1" applyAlignment="1">
      <alignment horizontal="center" vertical="top" wrapText="1"/>
    </xf>
    <xf numFmtId="0" fontId="97" fillId="0" borderId="10" xfId="0" applyFont="1" applyBorder="1" applyAlignment="1">
      <alignment horizontal="center" vertical="center"/>
    </xf>
    <xf numFmtId="0" fontId="96" fillId="0" borderId="10" xfId="0" applyFont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179" fontId="8" fillId="0" borderId="10" xfId="0" applyNumberFormat="1" applyFont="1" applyBorder="1" applyAlignment="1">
      <alignment wrapText="1"/>
    </xf>
    <xf numFmtId="178" fontId="0" fillId="0" borderId="0" xfId="0" applyNumberFormat="1" applyAlignment="1">
      <alignment horizontal="right"/>
    </xf>
    <xf numFmtId="178" fontId="0" fillId="0" borderId="0" xfId="0" applyNumberFormat="1" applyFill="1" applyAlignment="1">
      <alignment horizontal="right"/>
    </xf>
    <xf numFmtId="178" fontId="0" fillId="0" borderId="0" xfId="0" applyNumberFormat="1" applyFill="1" applyAlignment="1">
      <alignment horizontal="right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0" fillId="0" borderId="18" xfId="0" applyFont="1" applyBorder="1" applyAlignment="1">
      <alignment horizontal="left" vertical="center" textRotation="90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8" fillId="0" borderId="20" xfId="0" applyFont="1" applyBorder="1" applyAlignment="1">
      <alignment horizontal="center" vertical="center" textRotation="90" wrapText="1"/>
    </xf>
    <xf numFmtId="0" fontId="98" fillId="0" borderId="21" xfId="0" applyFont="1" applyBorder="1" applyAlignment="1">
      <alignment horizontal="center" vertical="center" textRotation="90" wrapText="1"/>
    </xf>
    <xf numFmtId="0" fontId="98" fillId="0" borderId="2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3" fillId="0" borderId="16" xfId="0" applyFont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34" borderId="14" xfId="0" applyFont="1" applyFill="1" applyBorder="1" applyAlignment="1">
      <alignment horizontal="center" vertical="center" textRotation="90" wrapText="1"/>
    </xf>
    <xf numFmtId="0" fontId="10" fillId="34" borderId="17" xfId="0" applyFont="1" applyFill="1" applyBorder="1" applyAlignment="1">
      <alignment horizontal="center" vertical="center" textRotation="90" wrapText="1"/>
    </xf>
    <xf numFmtId="0" fontId="10" fillId="34" borderId="18" xfId="0" applyFont="1" applyFill="1" applyBorder="1" applyAlignment="1">
      <alignment horizontal="center" vertical="center" textRotation="90" wrapText="1"/>
    </xf>
    <xf numFmtId="0" fontId="0" fillId="0" borderId="23" xfId="0" applyBorder="1" applyAlignment="1">
      <alignment wrapText="1"/>
    </xf>
    <xf numFmtId="0" fontId="0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24" xfId="0" applyFont="1" applyFill="1" applyBorder="1" applyAlignment="1">
      <alignment horizontal="center" vertical="center" textRotation="90" wrapText="1"/>
    </xf>
    <xf numFmtId="0" fontId="10" fillId="0" borderId="25" xfId="0" applyFont="1" applyFill="1" applyBorder="1" applyAlignment="1">
      <alignment horizontal="center" vertical="center" textRotation="90" wrapText="1"/>
    </xf>
    <xf numFmtId="0" fontId="10" fillId="0" borderId="26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4"/>
  <sheetViews>
    <sheetView zoomScaleSheetLayoutView="100" zoomScalePageLayoutView="0" workbookViewId="0" topLeftCell="A7">
      <selection activeCell="C27" sqref="C2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54" t="s">
        <v>30</v>
      </c>
      <c r="C1" s="54"/>
      <c r="D1" s="54"/>
      <c r="E1" s="54"/>
      <c r="F1" s="54"/>
      <c r="G1" s="54"/>
      <c r="H1" s="54"/>
      <c r="I1" s="2"/>
      <c r="J1" s="2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2:27" ht="15">
      <c r="B2" s="54" t="s">
        <v>46</v>
      </c>
      <c r="C2" s="54"/>
      <c r="D2" s="54"/>
      <c r="E2" s="54"/>
      <c r="F2" s="54"/>
      <c r="G2" s="54"/>
      <c r="H2" s="54"/>
      <c r="I2" s="2"/>
      <c r="J2" s="2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2:27" ht="15">
      <c r="B3" s="55" t="s">
        <v>47</v>
      </c>
      <c r="C3" s="54"/>
      <c r="D3" s="54"/>
      <c r="E3" s="54"/>
      <c r="F3" s="54"/>
      <c r="G3" s="54"/>
      <c r="H3" s="54"/>
      <c r="I3" s="2"/>
      <c r="J3" s="2"/>
      <c r="K3" s="44"/>
      <c r="L3" s="44"/>
      <c r="M3" s="44"/>
      <c r="N3" s="44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</row>
    <row r="4" spans="2:27" ht="15">
      <c r="B4" s="54" t="s">
        <v>32</v>
      </c>
      <c r="C4" s="54"/>
      <c r="D4" s="54"/>
      <c r="E4" s="54"/>
      <c r="F4" s="54"/>
      <c r="G4" s="54"/>
      <c r="H4" s="54"/>
      <c r="I4" s="2"/>
      <c r="J4" s="2"/>
      <c r="K4" s="44"/>
      <c r="L4" s="44"/>
      <c r="M4" s="44"/>
      <c r="N4" s="44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</row>
    <row r="5" spans="2:27" ht="15">
      <c r="B5" s="54" t="s">
        <v>48</v>
      </c>
      <c r="C5" s="54"/>
      <c r="D5" s="54"/>
      <c r="E5" s="54"/>
      <c r="F5" s="54"/>
      <c r="G5" s="54"/>
      <c r="H5" s="54"/>
      <c r="I5" s="2"/>
      <c r="J5" s="2"/>
      <c r="K5" s="44"/>
      <c r="L5" s="44"/>
      <c r="M5" s="44"/>
      <c r="N5" s="44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</row>
    <row r="6" spans="2:27" ht="15">
      <c r="B6" s="41"/>
      <c r="C6" s="115" t="s">
        <v>18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6"/>
    </row>
    <row r="7" spans="2:27" ht="38.25" customHeight="1">
      <c r="B7" s="120" t="s">
        <v>51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56"/>
      <c r="AA7" s="56"/>
    </row>
    <row r="8" spans="2:27" ht="18" customHeight="1">
      <c r="B8" s="121" t="s">
        <v>102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56"/>
      <c r="AA8" s="56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109" t="s">
        <v>26</v>
      </c>
      <c r="C10" s="106" t="s">
        <v>17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14"/>
      <c r="O10" s="106" t="s">
        <v>6</v>
      </c>
      <c r="P10" s="107"/>
      <c r="Q10" s="107"/>
      <c r="R10" s="107"/>
      <c r="S10" s="107"/>
      <c r="T10" s="107"/>
      <c r="U10" s="117" t="s">
        <v>22</v>
      </c>
      <c r="V10" s="109" t="s">
        <v>23</v>
      </c>
      <c r="W10" s="109" t="s">
        <v>35</v>
      </c>
      <c r="X10" s="109" t="s">
        <v>25</v>
      </c>
      <c r="Y10" s="109" t="s">
        <v>24</v>
      </c>
      <c r="Z10" s="3"/>
      <c r="AB10" s="6"/>
      <c r="AC10"/>
    </row>
    <row r="11" spans="2:29" ht="48.75" customHeight="1">
      <c r="B11" s="110"/>
      <c r="C11" s="113" t="s">
        <v>2</v>
      </c>
      <c r="D11" s="105" t="s">
        <v>3</v>
      </c>
      <c r="E11" s="105" t="s">
        <v>4</v>
      </c>
      <c r="F11" s="105" t="s">
        <v>5</v>
      </c>
      <c r="G11" s="105" t="s">
        <v>8</v>
      </c>
      <c r="H11" s="105" t="s">
        <v>9</v>
      </c>
      <c r="I11" s="105" t="s">
        <v>10</v>
      </c>
      <c r="J11" s="105" t="s">
        <v>11</v>
      </c>
      <c r="K11" s="105" t="s">
        <v>12</v>
      </c>
      <c r="L11" s="105" t="s">
        <v>13</v>
      </c>
      <c r="M11" s="109" t="s">
        <v>14</v>
      </c>
      <c r="N11" s="109" t="s">
        <v>15</v>
      </c>
      <c r="O11" s="109" t="s">
        <v>7</v>
      </c>
      <c r="P11" s="109" t="s">
        <v>19</v>
      </c>
      <c r="Q11" s="109" t="s">
        <v>33</v>
      </c>
      <c r="R11" s="109" t="s">
        <v>20</v>
      </c>
      <c r="S11" s="109" t="s">
        <v>34</v>
      </c>
      <c r="T11" s="109" t="s">
        <v>21</v>
      </c>
      <c r="U11" s="118"/>
      <c r="V11" s="110"/>
      <c r="W11" s="110"/>
      <c r="X11" s="110"/>
      <c r="Y11" s="110"/>
      <c r="Z11" s="3"/>
      <c r="AB11" s="6"/>
      <c r="AC11"/>
    </row>
    <row r="12" spans="2:29" ht="15.75" customHeight="1">
      <c r="B12" s="110"/>
      <c r="C12" s="113"/>
      <c r="D12" s="105"/>
      <c r="E12" s="105"/>
      <c r="F12" s="105"/>
      <c r="G12" s="105"/>
      <c r="H12" s="105"/>
      <c r="I12" s="105"/>
      <c r="J12" s="105"/>
      <c r="K12" s="105"/>
      <c r="L12" s="105"/>
      <c r="M12" s="110"/>
      <c r="N12" s="110"/>
      <c r="O12" s="110"/>
      <c r="P12" s="110"/>
      <c r="Q12" s="110"/>
      <c r="R12" s="110"/>
      <c r="S12" s="110"/>
      <c r="T12" s="110"/>
      <c r="U12" s="118"/>
      <c r="V12" s="110"/>
      <c r="W12" s="110"/>
      <c r="X12" s="110"/>
      <c r="Y12" s="110"/>
      <c r="Z12" s="3"/>
      <c r="AB12" s="6"/>
      <c r="AC12"/>
    </row>
    <row r="13" spans="2:29" ht="30" customHeight="1">
      <c r="B13" s="111"/>
      <c r="C13" s="113"/>
      <c r="D13" s="105"/>
      <c r="E13" s="105"/>
      <c r="F13" s="105"/>
      <c r="G13" s="105"/>
      <c r="H13" s="105"/>
      <c r="I13" s="105"/>
      <c r="J13" s="105"/>
      <c r="K13" s="105"/>
      <c r="L13" s="105"/>
      <c r="M13" s="112"/>
      <c r="N13" s="112"/>
      <c r="O13" s="112"/>
      <c r="P13" s="112"/>
      <c r="Q13" s="112"/>
      <c r="R13" s="112"/>
      <c r="S13" s="112"/>
      <c r="T13" s="112"/>
      <c r="U13" s="119"/>
      <c r="V13" s="112"/>
      <c r="W13" s="112"/>
      <c r="X13" s="112"/>
      <c r="Y13" s="112"/>
      <c r="Z13" s="3"/>
      <c r="AB13" s="6"/>
      <c r="AC13"/>
    </row>
    <row r="14" spans="2:29" ht="12.75">
      <c r="B14" s="17">
        <v>1</v>
      </c>
      <c r="C14" s="58">
        <v>92.4846</v>
      </c>
      <c r="D14" s="58">
        <v>4.0552</v>
      </c>
      <c r="E14" s="58">
        <v>1.0099</v>
      </c>
      <c r="F14" s="58">
        <v>0.132</v>
      </c>
      <c r="G14" s="58">
        <v>0.221</v>
      </c>
      <c r="H14" s="58">
        <v>0.0055</v>
      </c>
      <c r="I14" s="58">
        <v>0.0753</v>
      </c>
      <c r="J14" s="58">
        <v>0.0603</v>
      </c>
      <c r="K14" s="58">
        <v>0.1167</v>
      </c>
      <c r="L14" s="58">
        <v>0.0085</v>
      </c>
      <c r="M14" s="58">
        <v>1.5229</v>
      </c>
      <c r="N14" s="58">
        <v>0.3081</v>
      </c>
      <c r="O14" s="58">
        <v>0.728</v>
      </c>
      <c r="P14" s="59">
        <v>34.97</v>
      </c>
      <c r="Q14" s="60">
        <v>8353</v>
      </c>
      <c r="R14" s="59">
        <v>38.72</v>
      </c>
      <c r="S14" s="61">
        <v>9249</v>
      </c>
      <c r="T14" s="59">
        <v>49.81</v>
      </c>
      <c r="U14" s="9"/>
      <c r="V14" s="9"/>
      <c r="W14" s="65"/>
      <c r="X14" s="46"/>
      <c r="Y14" s="18"/>
      <c r="AA14" s="100">
        <f aca="true" t="shared" si="0" ref="AA14:AA43">SUM(C14:N14)</f>
        <v>100</v>
      </c>
      <c r="AB14" s="34" t="str">
        <f>IF(AA14=100,"ОК"," ")</f>
        <v>ОК</v>
      </c>
      <c r="AC14"/>
    </row>
    <row r="15" spans="2:29" ht="12.75">
      <c r="B15" s="17">
        <v>2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9"/>
      <c r="Q15" s="60"/>
      <c r="R15" s="59"/>
      <c r="S15" s="61"/>
      <c r="T15" s="59"/>
      <c r="U15" s="9"/>
      <c r="V15" s="9"/>
      <c r="W15" s="65"/>
      <c r="X15" s="46"/>
      <c r="Y15" s="18"/>
      <c r="AA15" s="100">
        <f t="shared" si="0"/>
        <v>0</v>
      </c>
      <c r="AB15" s="34" t="str">
        <f>IF(AA15=100,"ОК"," ")</f>
        <v> </v>
      </c>
      <c r="AC15"/>
    </row>
    <row r="16" spans="2:29" ht="12.75">
      <c r="B16" s="17">
        <v>3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9"/>
      <c r="Q16" s="60"/>
      <c r="R16" s="59"/>
      <c r="S16" s="61"/>
      <c r="T16" s="59"/>
      <c r="U16" s="9"/>
      <c r="V16" s="9"/>
      <c r="W16" s="65"/>
      <c r="X16" s="18"/>
      <c r="Y16" s="18"/>
      <c r="AA16" s="100">
        <f t="shared" si="0"/>
        <v>0</v>
      </c>
      <c r="AB16" s="34" t="str">
        <f>IF(AA16=100,"ОК"," ")</f>
        <v> </v>
      </c>
      <c r="AC16"/>
    </row>
    <row r="17" spans="2:28" s="71" customFormat="1" ht="12.75">
      <c r="B17" s="57">
        <v>4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9"/>
      <c r="Q17" s="60"/>
      <c r="R17" s="59"/>
      <c r="S17" s="61"/>
      <c r="T17" s="59"/>
      <c r="U17" s="59"/>
      <c r="V17" s="61"/>
      <c r="W17" s="79"/>
      <c r="X17" s="95"/>
      <c r="Y17" s="94"/>
      <c r="AA17" s="101">
        <f>SUM(C17:N17)</f>
        <v>0</v>
      </c>
      <c r="AB17" s="72"/>
    </row>
    <row r="18" spans="2:29" ht="12.75">
      <c r="B18" s="17">
        <v>5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9"/>
      <c r="Q18" s="60"/>
      <c r="R18" s="59"/>
      <c r="S18" s="61"/>
      <c r="T18" s="59"/>
      <c r="U18" s="9"/>
      <c r="V18" s="9"/>
      <c r="W18" s="65"/>
      <c r="X18" s="46"/>
      <c r="Y18" s="18"/>
      <c r="AA18" s="100">
        <f t="shared" si="0"/>
        <v>0</v>
      </c>
      <c r="AB18" s="34" t="str">
        <f aca="true" t="shared" si="1" ref="AB18:AB43">IF(AA18=100,"ОК"," ")</f>
        <v> </v>
      </c>
      <c r="AC18"/>
    </row>
    <row r="19" spans="2:29" ht="12.75">
      <c r="B19" s="17">
        <v>6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9"/>
      <c r="Q19" s="60"/>
      <c r="R19" s="59"/>
      <c r="S19" s="61"/>
      <c r="T19" s="59"/>
      <c r="U19" s="9"/>
      <c r="V19" s="9"/>
      <c r="W19" s="65"/>
      <c r="X19" s="46"/>
      <c r="Y19" s="18"/>
      <c r="AA19" s="100">
        <f t="shared" si="0"/>
        <v>0</v>
      </c>
      <c r="AB19" s="34" t="str">
        <f t="shared" si="1"/>
        <v> </v>
      </c>
      <c r="AC19"/>
    </row>
    <row r="20" spans="2:29" ht="12.75">
      <c r="B20" s="17">
        <v>7</v>
      </c>
      <c r="C20" s="58">
        <v>92.4679</v>
      </c>
      <c r="D20" s="58">
        <v>4.1147</v>
      </c>
      <c r="E20" s="58">
        <v>1.0042</v>
      </c>
      <c r="F20" s="58">
        <v>0.1269</v>
      </c>
      <c r="G20" s="58">
        <v>0.21</v>
      </c>
      <c r="H20" s="58">
        <v>0.0193</v>
      </c>
      <c r="I20" s="58">
        <v>0.0562</v>
      </c>
      <c r="J20" s="58">
        <v>0.045</v>
      </c>
      <c r="K20" s="58">
        <v>0.0784</v>
      </c>
      <c r="L20" s="58">
        <v>0.0083</v>
      </c>
      <c r="M20" s="58">
        <v>1.5808</v>
      </c>
      <c r="N20" s="58">
        <v>0.2883</v>
      </c>
      <c r="O20" s="58">
        <v>0.7265</v>
      </c>
      <c r="P20" s="59">
        <v>34.89</v>
      </c>
      <c r="Q20" s="60">
        <v>8333</v>
      </c>
      <c r="R20" s="59">
        <v>38.63</v>
      </c>
      <c r="S20" s="60">
        <v>9227</v>
      </c>
      <c r="T20" s="59">
        <v>49.74</v>
      </c>
      <c r="U20" s="61"/>
      <c r="V20" s="61"/>
      <c r="W20" s="98" t="s">
        <v>100</v>
      </c>
      <c r="X20" s="63">
        <v>0.006</v>
      </c>
      <c r="Y20" s="64">
        <v>0.0001</v>
      </c>
      <c r="AA20" s="100">
        <f t="shared" si="0"/>
        <v>100.00000000000001</v>
      </c>
      <c r="AB20" s="34" t="str">
        <f t="shared" si="1"/>
        <v>ОК</v>
      </c>
      <c r="AC20"/>
    </row>
    <row r="21" spans="2:29" ht="12.75">
      <c r="B21" s="17">
        <v>8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9"/>
      <c r="Q21" s="60"/>
      <c r="R21" s="59"/>
      <c r="S21" s="60"/>
      <c r="T21" s="59"/>
      <c r="U21" s="9"/>
      <c r="V21" s="9"/>
      <c r="W21" s="65"/>
      <c r="X21" s="46"/>
      <c r="Y21" s="18"/>
      <c r="AA21" s="100">
        <f t="shared" si="0"/>
        <v>0</v>
      </c>
      <c r="AB21" s="34" t="str">
        <f t="shared" si="1"/>
        <v> </v>
      </c>
      <c r="AC21"/>
    </row>
    <row r="22" spans="2:29" ht="15" customHeight="1">
      <c r="B22" s="17">
        <v>9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9"/>
      <c r="Q22" s="60"/>
      <c r="R22" s="59"/>
      <c r="S22" s="60"/>
      <c r="T22" s="59"/>
      <c r="U22" s="9"/>
      <c r="V22" s="9"/>
      <c r="W22" s="99"/>
      <c r="X22" s="50"/>
      <c r="Y22" s="50"/>
      <c r="AA22" s="100">
        <f t="shared" si="0"/>
        <v>0</v>
      </c>
      <c r="AB22" s="34" t="str">
        <f t="shared" si="1"/>
        <v> </v>
      </c>
      <c r="AC22"/>
    </row>
    <row r="23" spans="2:28" s="71" customFormat="1" ht="12.75">
      <c r="B23" s="57">
        <v>10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9"/>
      <c r="Q23" s="60"/>
      <c r="R23" s="59"/>
      <c r="S23" s="60"/>
      <c r="T23" s="59"/>
      <c r="U23" s="61"/>
      <c r="V23" s="61"/>
      <c r="W23" s="79"/>
      <c r="X23" s="95"/>
      <c r="Y23" s="94"/>
      <c r="AA23" s="101">
        <f>SUM(C23:N23)</f>
        <v>0</v>
      </c>
      <c r="AB23" s="72"/>
    </row>
    <row r="24" spans="2:29" ht="12.75">
      <c r="B24" s="17">
        <v>11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9"/>
      <c r="Q24" s="60"/>
      <c r="R24" s="59"/>
      <c r="S24" s="60"/>
      <c r="T24" s="59"/>
      <c r="U24" s="9"/>
      <c r="V24" s="9"/>
      <c r="W24" s="65"/>
      <c r="X24" s="46"/>
      <c r="Y24" s="18"/>
      <c r="AA24" s="100">
        <f t="shared" si="0"/>
        <v>0</v>
      </c>
      <c r="AB24" s="34" t="str">
        <f t="shared" si="1"/>
        <v> </v>
      </c>
      <c r="AC24"/>
    </row>
    <row r="25" spans="2:29" ht="12.75">
      <c r="B25" s="57">
        <v>12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9"/>
      <c r="Q25" s="60"/>
      <c r="R25" s="59"/>
      <c r="S25" s="60"/>
      <c r="T25" s="59"/>
      <c r="U25" s="59"/>
      <c r="V25" s="9"/>
      <c r="W25" s="65"/>
      <c r="X25" s="46"/>
      <c r="Y25" s="18"/>
      <c r="AA25" s="100">
        <f t="shared" si="0"/>
        <v>0</v>
      </c>
      <c r="AB25" s="34" t="str">
        <f t="shared" si="1"/>
        <v> </v>
      </c>
      <c r="AC25"/>
    </row>
    <row r="26" spans="2:29" ht="12.75">
      <c r="B26" s="17">
        <v>13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9"/>
      <c r="Q26" s="60"/>
      <c r="R26" s="59"/>
      <c r="S26" s="60"/>
      <c r="T26" s="59"/>
      <c r="U26" s="9"/>
      <c r="V26" s="9"/>
      <c r="W26" s="65"/>
      <c r="X26" s="46"/>
      <c r="Y26" s="18"/>
      <c r="AA26" s="100">
        <f t="shared" si="0"/>
        <v>0</v>
      </c>
      <c r="AB26" s="34" t="str">
        <f t="shared" si="1"/>
        <v> </v>
      </c>
      <c r="AC26"/>
    </row>
    <row r="27" spans="2:29" ht="12.75">
      <c r="B27" s="57">
        <v>14</v>
      </c>
      <c r="C27" s="58">
        <v>92.5312</v>
      </c>
      <c r="D27" s="58">
        <v>4.0812</v>
      </c>
      <c r="E27" s="58">
        <v>0.9801</v>
      </c>
      <c r="F27" s="58">
        <v>0.1266</v>
      </c>
      <c r="G27" s="58">
        <v>0.2067</v>
      </c>
      <c r="H27" s="58">
        <v>0.0195</v>
      </c>
      <c r="I27" s="58">
        <v>0.0613</v>
      </c>
      <c r="J27" s="58">
        <v>0.0515</v>
      </c>
      <c r="K27" s="58">
        <v>0.1178</v>
      </c>
      <c r="L27" s="58">
        <v>0.0096</v>
      </c>
      <c r="M27" s="58">
        <v>1.5465</v>
      </c>
      <c r="N27" s="58">
        <v>0.268</v>
      </c>
      <c r="O27" s="58">
        <v>0.727</v>
      </c>
      <c r="P27" s="59">
        <v>34.94</v>
      </c>
      <c r="Q27" s="60">
        <v>8346</v>
      </c>
      <c r="R27" s="59">
        <v>38.69</v>
      </c>
      <c r="S27" s="61">
        <v>9242</v>
      </c>
      <c r="T27" s="59">
        <v>49.81</v>
      </c>
      <c r="U27" s="61"/>
      <c r="V27" s="61"/>
      <c r="W27" s="62"/>
      <c r="X27" s="63"/>
      <c r="Y27" s="64"/>
      <c r="AA27" s="100">
        <f>SUM(C27:N27)</f>
        <v>99.99999999999999</v>
      </c>
      <c r="AB27" s="34" t="str">
        <f>IF(AA27=100,"ОК"," ")</f>
        <v>ОК</v>
      </c>
      <c r="AC27"/>
    </row>
    <row r="28" spans="2:28" s="71" customFormat="1" ht="12.75">
      <c r="B28" s="57">
        <v>15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9"/>
      <c r="Q28" s="60"/>
      <c r="R28" s="59"/>
      <c r="S28" s="61"/>
      <c r="T28" s="59"/>
      <c r="U28" s="61"/>
      <c r="V28" s="61"/>
      <c r="W28" s="62"/>
      <c r="X28" s="63"/>
      <c r="Y28" s="64"/>
      <c r="AA28" s="101">
        <f>SUM(C28:N28)</f>
        <v>0</v>
      </c>
      <c r="AB28" s="72"/>
    </row>
    <row r="29" spans="2:29" ht="12.75">
      <c r="B29" s="19">
        <v>16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9"/>
      <c r="Q29" s="60"/>
      <c r="R29" s="59"/>
      <c r="S29" s="61"/>
      <c r="T29" s="59"/>
      <c r="U29" s="9"/>
      <c r="V29" s="9"/>
      <c r="W29" s="65"/>
      <c r="X29" s="46"/>
      <c r="Y29" s="18"/>
      <c r="AA29" s="100">
        <f>SUM(C29:F29)</f>
        <v>0</v>
      </c>
      <c r="AB29" s="34" t="str">
        <f t="shared" si="1"/>
        <v> </v>
      </c>
      <c r="AC29"/>
    </row>
    <row r="30" spans="2:29" ht="12.75">
      <c r="B30" s="19">
        <v>17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9"/>
      <c r="Q30" s="60"/>
      <c r="R30" s="59"/>
      <c r="S30" s="61"/>
      <c r="T30" s="59"/>
      <c r="U30" s="9"/>
      <c r="V30" s="9"/>
      <c r="W30" s="65"/>
      <c r="X30" s="46"/>
      <c r="Y30" s="18"/>
      <c r="AA30" s="100">
        <f t="shared" si="0"/>
        <v>0</v>
      </c>
      <c r="AB30" s="34" t="str">
        <f t="shared" si="1"/>
        <v> </v>
      </c>
      <c r="AC30"/>
    </row>
    <row r="31" spans="2:28" s="71" customFormat="1" ht="12.75">
      <c r="B31" s="57">
        <v>18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9"/>
      <c r="Q31" s="60"/>
      <c r="R31" s="59"/>
      <c r="S31" s="61"/>
      <c r="T31" s="59"/>
      <c r="U31" s="61"/>
      <c r="V31" s="61"/>
      <c r="W31" s="62"/>
      <c r="X31" s="96"/>
      <c r="Y31" s="97"/>
      <c r="AA31" s="101">
        <f>SUM(C31:N31)</f>
        <v>0</v>
      </c>
      <c r="AB31" s="72"/>
    </row>
    <row r="32" spans="2:28" s="77" customFormat="1" ht="12.75">
      <c r="B32" s="57">
        <v>19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9"/>
      <c r="Q32" s="60"/>
      <c r="R32" s="59"/>
      <c r="S32" s="61"/>
      <c r="T32" s="59"/>
      <c r="U32" s="76"/>
      <c r="V32" s="76"/>
      <c r="W32" s="62"/>
      <c r="X32" s="63"/>
      <c r="Y32" s="64"/>
      <c r="AA32" s="102">
        <f>SUM(C32:N32)</f>
        <v>0</v>
      </c>
      <c r="AB32" s="78"/>
    </row>
    <row r="33" spans="2:29" ht="12.75">
      <c r="B33" s="19">
        <v>20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9"/>
      <c r="Q33" s="60"/>
      <c r="R33" s="59"/>
      <c r="S33" s="61"/>
      <c r="T33" s="59"/>
      <c r="U33" s="9"/>
      <c r="V33" s="9"/>
      <c r="W33" s="65"/>
      <c r="X33" s="46"/>
      <c r="Y33" s="18"/>
      <c r="AA33" s="100">
        <f t="shared" si="0"/>
        <v>0</v>
      </c>
      <c r="AB33" s="34" t="str">
        <f t="shared" si="1"/>
        <v> </v>
      </c>
      <c r="AC33"/>
    </row>
    <row r="34" spans="2:29" ht="12.75">
      <c r="B34" s="19">
        <v>21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9"/>
      <c r="Q34" s="60"/>
      <c r="R34" s="59"/>
      <c r="S34" s="61"/>
      <c r="T34" s="59"/>
      <c r="U34" s="9"/>
      <c r="V34" s="9"/>
      <c r="W34" s="65"/>
      <c r="X34" s="46"/>
      <c r="Y34" s="18"/>
      <c r="AA34" s="100">
        <f t="shared" si="0"/>
        <v>0</v>
      </c>
      <c r="AB34" s="34" t="str">
        <f t="shared" si="1"/>
        <v> </v>
      </c>
      <c r="AC34"/>
    </row>
    <row r="35" spans="2:29" ht="12.75">
      <c r="B35" s="19">
        <v>22</v>
      </c>
      <c r="C35" s="73">
        <v>92.4493</v>
      </c>
      <c r="D35" s="73">
        <v>4.0984</v>
      </c>
      <c r="E35" s="73">
        <v>0.987</v>
      </c>
      <c r="F35" s="73">
        <v>0.1258</v>
      </c>
      <c r="G35" s="73">
        <v>0.2105</v>
      </c>
      <c r="H35" s="73">
        <v>0.0186</v>
      </c>
      <c r="I35" s="73">
        <v>0.0611</v>
      </c>
      <c r="J35" s="73">
        <v>0.0503</v>
      </c>
      <c r="K35" s="73">
        <v>0.1042</v>
      </c>
      <c r="L35" s="73">
        <v>0.0086</v>
      </c>
      <c r="M35" s="73">
        <v>1.5809</v>
      </c>
      <c r="N35" s="73">
        <v>0.3053</v>
      </c>
      <c r="O35" s="73">
        <v>0.7274</v>
      </c>
      <c r="P35" s="74">
        <v>34.91</v>
      </c>
      <c r="Q35" s="75">
        <v>8338</v>
      </c>
      <c r="R35" s="74">
        <v>38.66</v>
      </c>
      <c r="S35" s="76">
        <v>9233</v>
      </c>
      <c r="T35" s="74">
        <v>49.75</v>
      </c>
      <c r="U35" s="76">
        <v>-9.5</v>
      </c>
      <c r="V35" s="76">
        <v>-8.2</v>
      </c>
      <c r="W35" s="65"/>
      <c r="X35" s="46"/>
      <c r="Y35" s="18"/>
      <c r="AA35" s="100">
        <f t="shared" si="0"/>
        <v>99.99999999999999</v>
      </c>
      <c r="AB35" s="34" t="str">
        <f t="shared" si="1"/>
        <v>ОК</v>
      </c>
      <c r="AC35"/>
    </row>
    <row r="36" spans="2:29" ht="12.75">
      <c r="B36" s="19">
        <v>23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4"/>
      <c r="Q36" s="75"/>
      <c r="R36" s="74"/>
      <c r="S36" s="76"/>
      <c r="T36" s="74"/>
      <c r="U36" s="9"/>
      <c r="V36" s="9"/>
      <c r="W36" s="65"/>
      <c r="X36" s="46"/>
      <c r="Y36" s="18"/>
      <c r="AA36" s="100">
        <f t="shared" si="0"/>
        <v>0</v>
      </c>
      <c r="AB36" s="34" t="str">
        <f t="shared" si="1"/>
        <v> </v>
      </c>
      <c r="AC36"/>
    </row>
    <row r="37" spans="2:28" s="77" customFormat="1" ht="12.75">
      <c r="B37" s="57">
        <v>24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4"/>
      <c r="Q37" s="75"/>
      <c r="R37" s="74"/>
      <c r="S37" s="76"/>
      <c r="T37" s="74"/>
      <c r="U37" s="76"/>
      <c r="V37" s="76"/>
      <c r="W37" s="62"/>
      <c r="X37" s="96"/>
      <c r="Y37" s="97"/>
      <c r="AA37" s="102">
        <f>SUM(C37:N37)</f>
        <v>0</v>
      </c>
      <c r="AB37" s="78"/>
    </row>
    <row r="38" spans="2:29" ht="12.75">
      <c r="B38" s="19">
        <v>25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4"/>
      <c r="Q38" s="75"/>
      <c r="R38" s="74"/>
      <c r="S38" s="76"/>
      <c r="T38" s="74"/>
      <c r="U38" s="9"/>
      <c r="V38" s="9"/>
      <c r="W38" s="65"/>
      <c r="X38" s="46"/>
      <c r="Y38" s="18"/>
      <c r="AA38" s="100">
        <f t="shared" si="0"/>
        <v>0</v>
      </c>
      <c r="AB38" s="34" t="str">
        <f t="shared" si="1"/>
        <v> </v>
      </c>
      <c r="AC38"/>
    </row>
    <row r="39" spans="2:28" s="71" customFormat="1" ht="12.75">
      <c r="B39" s="57">
        <v>26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4"/>
      <c r="Q39" s="75"/>
      <c r="R39" s="74"/>
      <c r="S39" s="76"/>
      <c r="T39" s="74"/>
      <c r="U39" s="61"/>
      <c r="V39" s="61"/>
      <c r="W39" s="79"/>
      <c r="X39" s="80"/>
      <c r="Y39" s="58"/>
      <c r="AA39" s="102">
        <f>SUM(C39:N39)</f>
        <v>0</v>
      </c>
      <c r="AB39" s="72"/>
    </row>
    <row r="40" spans="2:29" ht="12.75">
      <c r="B40" s="19">
        <v>27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4"/>
      <c r="Q40" s="75"/>
      <c r="R40" s="74"/>
      <c r="S40" s="76"/>
      <c r="T40" s="74"/>
      <c r="U40" s="49"/>
      <c r="V40" s="49"/>
      <c r="W40" s="46"/>
      <c r="X40" s="46"/>
      <c r="Y40" s="18"/>
      <c r="AA40" s="100">
        <f t="shared" si="0"/>
        <v>0</v>
      </c>
      <c r="AB40" s="34" t="str">
        <f t="shared" si="1"/>
        <v> </v>
      </c>
      <c r="AC40"/>
    </row>
    <row r="41" spans="2:29" ht="12.75">
      <c r="B41" s="19">
        <v>28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4"/>
      <c r="Q41" s="75"/>
      <c r="R41" s="74"/>
      <c r="S41" s="76"/>
      <c r="T41" s="74"/>
      <c r="U41" s="49"/>
      <c r="V41" s="49"/>
      <c r="W41" s="46"/>
      <c r="X41" s="46"/>
      <c r="Y41" s="18"/>
      <c r="AA41" s="100">
        <f t="shared" si="0"/>
        <v>0</v>
      </c>
      <c r="AB41" s="34" t="str">
        <f t="shared" si="1"/>
        <v> </v>
      </c>
      <c r="AC41"/>
    </row>
    <row r="42" spans="2:29" ht="12.75" customHeight="1">
      <c r="B42" s="19">
        <v>29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75"/>
      <c r="R42" s="74"/>
      <c r="S42" s="76"/>
      <c r="T42" s="74"/>
      <c r="U42" s="49"/>
      <c r="V42" s="49"/>
      <c r="W42" s="46"/>
      <c r="X42" s="46"/>
      <c r="Y42" s="18"/>
      <c r="AA42" s="100">
        <f t="shared" si="0"/>
        <v>0</v>
      </c>
      <c r="AB42" s="34" t="str">
        <f t="shared" si="1"/>
        <v> </v>
      </c>
      <c r="AC42"/>
    </row>
    <row r="43" spans="2:29" ht="12.75" customHeight="1">
      <c r="B43" s="19">
        <v>30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4"/>
      <c r="Q43" s="75"/>
      <c r="R43" s="74"/>
      <c r="S43" s="76"/>
      <c r="T43" s="74"/>
      <c r="U43" s="49"/>
      <c r="V43" s="49"/>
      <c r="W43" s="46"/>
      <c r="X43" s="46"/>
      <c r="Y43" s="18"/>
      <c r="AA43" s="100">
        <f t="shared" si="0"/>
        <v>0</v>
      </c>
      <c r="AB43" s="34" t="str">
        <f t="shared" si="1"/>
        <v> </v>
      </c>
      <c r="AC43"/>
    </row>
    <row r="44" spans="2:29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2:29" ht="12.75" customHeight="1" hidden="1">
      <c r="B45" s="19">
        <v>31</v>
      </c>
      <c r="C45" s="18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65"/>
      <c r="P45" s="47"/>
      <c r="Q45" s="48"/>
      <c r="R45" s="47"/>
      <c r="S45" s="48"/>
      <c r="T45" s="51"/>
      <c r="U45" s="49"/>
      <c r="V45" s="49"/>
      <c r="W45" s="46"/>
      <c r="X45" s="46"/>
      <c r="Y45" s="18"/>
      <c r="AA45" s="4">
        <f>SUM(C45:N45)</f>
        <v>0</v>
      </c>
      <c r="AB45" s="34" t="str">
        <f>IF(AA45=100,"ОК"," ")</f>
        <v> </v>
      </c>
      <c r="AC45"/>
    </row>
    <row r="46" spans="3:4" ht="12.75">
      <c r="C46" s="1"/>
      <c r="D46" s="1"/>
    </row>
    <row r="47" spans="3:29" s="1" customFormat="1" ht="15">
      <c r="C47" s="13" t="s">
        <v>49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 t="s">
        <v>103</v>
      </c>
      <c r="Q47" s="13"/>
      <c r="R47" s="13"/>
      <c r="S47" s="13"/>
      <c r="T47" s="66"/>
      <c r="U47" s="67"/>
      <c r="V47" s="67"/>
      <c r="W47" s="108">
        <v>2016</v>
      </c>
      <c r="X47" s="108"/>
      <c r="Y47" s="68"/>
      <c r="AC47" s="69"/>
    </row>
    <row r="48" spans="4:29" s="1" customFormat="1" ht="12.75">
      <c r="D48" s="1" t="s">
        <v>27</v>
      </c>
      <c r="L48" s="2" t="s">
        <v>0</v>
      </c>
      <c r="O48" s="2"/>
      <c r="P48" s="70" t="s">
        <v>29</v>
      </c>
      <c r="Q48" s="70"/>
      <c r="T48" s="2"/>
      <c r="W48" s="2"/>
      <c r="X48" s="2" t="s">
        <v>16</v>
      </c>
      <c r="AC48" s="69"/>
    </row>
    <row r="49" spans="3:29" s="1" customFormat="1" ht="18" customHeight="1">
      <c r="C49" s="13" t="s">
        <v>50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104</v>
      </c>
      <c r="Q49" s="13"/>
      <c r="R49" s="13"/>
      <c r="S49" s="13"/>
      <c r="T49" s="13"/>
      <c r="U49" s="67"/>
      <c r="V49" s="67"/>
      <c r="W49" s="108" t="s">
        <v>105</v>
      </c>
      <c r="X49" s="108"/>
      <c r="Y49" s="13"/>
      <c r="AC49" s="69"/>
    </row>
    <row r="50" spans="4:29" s="1" customFormat="1" ht="12.75">
      <c r="D50" s="1" t="s">
        <v>28</v>
      </c>
      <c r="L50" s="2" t="s">
        <v>0</v>
      </c>
      <c r="O50" s="2"/>
      <c r="P50" s="2" t="s">
        <v>29</v>
      </c>
      <c r="Q50" s="2"/>
      <c r="T50" s="2"/>
      <c r="W50" s="2"/>
      <c r="X50" s="1" t="s">
        <v>16</v>
      </c>
      <c r="AC50" s="69"/>
    </row>
    <row r="54" spans="3:10" ht="12.75">
      <c r="C54" s="52"/>
      <c r="D54" s="41" t="s">
        <v>43</v>
      </c>
      <c r="E54" s="41"/>
      <c r="F54" s="41"/>
      <c r="G54" s="41"/>
      <c r="H54" s="41"/>
      <c r="I54" s="41"/>
      <c r="J54" s="41"/>
    </row>
  </sheetData>
  <sheetProtection/>
  <mergeCells count="31">
    <mergeCell ref="K11:K13"/>
    <mergeCell ref="T11:T13"/>
    <mergeCell ref="W10:W13"/>
    <mergeCell ref="V10:V13"/>
    <mergeCell ref="C6:AA6"/>
    <mergeCell ref="Y10:Y13"/>
    <mergeCell ref="U10:U13"/>
    <mergeCell ref="D11:D13"/>
    <mergeCell ref="G11:G13"/>
    <mergeCell ref="B7:Y7"/>
    <mergeCell ref="B8:Y8"/>
    <mergeCell ref="P11:P13"/>
    <mergeCell ref="J11:J13"/>
    <mergeCell ref="E11:E13"/>
    <mergeCell ref="X10:X13"/>
    <mergeCell ref="C11:C13"/>
    <mergeCell ref="F11:F13"/>
    <mergeCell ref="I11:I13"/>
    <mergeCell ref="S11:S13"/>
    <mergeCell ref="N11:N13"/>
    <mergeCell ref="C10:N10"/>
    <mergeCell ref="L11:L13"/>
    <mergeCell ref="O10:T10"/>
    <mergeCell ref="W49:X49"/>
    <mergeCell ref="W47:X47"/>
    <mergeCell ref="B10:B13"/>
    <mergeCell ref="O11:O13"/>
    <mergeCell ref="Q11:Q13"/>
    <mergeCell ref="R11:R13"/>
    <mergeCell ref="H11:H13"/>
    <mergeCell ref="M11:M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0"/>
  <sheetViews>
    <sheetView tabSelected="1" zoomScale="80" zoomScaleNormal="80" zoomScaleSheetLayoutView="80" zoomScalePageLayoutView="50" workbookViewId="0" topLeftCell="A16">
      <selection activeCell="S53" sqref="S53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22" width="9.25390625" style="0" customWidth="1"/>
    <col min="23" max="23" width="14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6" s="83" customFormat="1" ht="12.75">
      <c r="B1" s="82" t="s">
        <v>30</v>
      </c>
      <c r="C1" s="82"/>
      <c r="D1" s="82"/>
      <c r="E1" s="82"/>
      <c r="F1" s="82"/>
      <c r="G1" s="82"/>
      <c r="Z1" s="84"/>
    </row>
    <row r="2" spans="2:26" s="83" customFormat="1" ht="12.75">
      <c r="B2" s="82" t="s">
        <v>31</v>
      </c>
      <c r="C2" s="82"/>
      <c r="D2" s="82"/>
      <c r="E2" s="82"/>
      <c r="F2" s="82"/>
      <c r="G2" s="82"/>
      <c r="V2" s="138" t="s">
        <v>91</v>
      </c>
      <c r="W2" s="138"/>
      <c r="Z2" s="84"/>
    </row>
    <row r="3" spans="2:26" s="83" customFormat="1" ht="12.75">
      <c r="B3" s="85" t="s">
        <v>52</v>
      </c>
      <c r="C3" s="85"/>
      <c r="D3" s="82"/>
      <c r="E3" s="82"/>
      <c r="F3" s="82"/>
      <c r="G3" s="82"/>
      <c r="I3" s="86"/>
      <c r="J3" s="86"/>
      <c r="K3" s="86"/>
      <c r="L3" s="86"/>
      <c r="M3" s="8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84"/>
    </row>
    <row r="4" spans="2:26" s="83" customFormat="1" ht="12.75">
      <c r="B4" s="82"/>
      <c r="C4" s="82"/>
      <c r="D4" s="82"/>
      <c r="E4" s="82"/>
      <c r="F4" s="82"/>
      <c r="G4" s="82"/>
      <c r="I4" s="86"/>
      <c r="J4" s="86"/>
      <c r="K4" s="86"/>
      <c r="L4" s="86"/>
      <c r="M4" s="86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84"/>
    </row>
    <row r="5" spans="3:26" s="83" customFormat="1" ht="15">
      <c r="C5" s="122" t="s">
        <v>36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22"/>
      <c r="Z5" s="84"/>
    </row>
    <row r="6" spans="2:26" s="83" customFormat="1" ht="18" customHeight="1">
      <c r="B6" s="123" t="s">
        <v>54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24"/>
      <c r="Z6" s="84"/>
    </row>
    <row r="7" spans="2:26" s="83" customFormat="1" ht="18" customHeight="1">
      <c r="B7" s="123" t="s">
        <v>53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23"/>
      <c r="Z7" s="84"/>
    </row>
    <row r="8" spans="2:26" s="83" customFormat="1" ht="18" customHeight="1">
      <c r="B8" s="124" t="s">
        <v>101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25"/>
      <c r="Z8" s="84"/>
    </row>
    <row r="9" spans="2:25" ht="2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5"/>
    </row>
    <row r="10" spans="2:26" ht="27" customHeight="1">
      <c r="B10" s="109" t="s">
        <v>26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30" t="s">
        <v>41</v>
      </c>
      <c r="X10" s="125" t="s">
        <v>44</v>
      </c>
      <c r="Y10" s="26"/>
      <c r="Z10"/>
    </row>
    <row r="11" spans="2:26" ht="48.75" customHeight="1">
      <c r="B11" s="110"/>
      <c r="C11" s="105" t="s">
        <v>55</v>
      </c>
      <c r="D11" s="105" t="s">
        <v>57</v>
      </c>
      <c r="E11" s="105" t="s">
        <v>58</v>
      </c>
      <c r="F11" s="105" t="s">
        <v>59</v>
      </c>
      <c r="G11" s="105" t="s">
        <v>60</v>
      </c>
      <c r="H11" s="105" t="s">
        <v>61</v>
      </c>
      <c r="I11" s="105" t="s">
        <v>62</v>
      </c>
      <c r="J11" s="105" t="s">
        <v>63</v>
      </c>
      <c r="K11" s="105" t="s">
        <v>64</v>
      </c>
      <c r="L11" s="109" t="s">
        <v>65</v>
      </c>
      <c r="M11" s="109" t="s">
        <v>90</v>
      </c>
      <c r="N11" s="109" t="s">
        <v>66</v>
      </c>
      <c r="O11" s="109" t="s">
        <v>67</v>
      </c>
      <c r="P11" s="109" t="s">
        <v>68</v>
      </c>
      <c r="Q11" s="109" t="s">
        <v>69</v>
      </c>
      <c r="R11" s="131" t="s">
        <v>98</v>
      </c>
      <c r="S11" s="109" t="s">
        <v>73</v>
      </c>
      <c r="T11" s="109" t="s">
        <v>72</v>
      </c>
      <c r="U11" s="109" t="s">
        <v>74</v>
      </c>
      <c r="V11" s="134" t="s">
        <v>75</v>
      </c>
      <c r="W11" s="130"/>
      <c r="X11" s="126"/>
      <c r="Y11" s="26"/>
      <c r="Z11"/>
    </row>
    <row r="12" spans="2:26" ht="15.75" customHeight="1">
      <c r="B12" s="110"/>
      <c r="C12" s="105"/>
      <c r="D12" s="105"/>
      <c r="E12" s="105"/>
      <c r="F12" s="105"/>
      <c r="G12" s="105"/>
      <c r="H12" s="105"/>
      <c r="I12" s="105"/>
      <c r="J12" s="105"/>
      <c r="K12" s="105"/>
      <c r="L12" s="110"/>
      <c r="M12" s="110"/>
      <c r="N12" s="110"/>
      <c r="O12" s="110"/>
      <c r="P12" s="110"/>
      <c r="Q12" s="110"/>
      <c r="R12" s="132"/>
      <c r="S12" s="110"/>
      <c r="T12" s="110"/>
      <c r="U12" s="110"/>
      <c r="V12" s="135"/>
      <c r="W12" s="130"/>
      <c r="X12" s="126"/>
      <c r="Y12" s="26"/>
      <c r="Z12"/>
    </row>
    <row r="13" spans="2:26" ht="36" customHeight="1">
      <c r="B13" s="111"/>
      <c r="C13" s="105"/>
      <c r="D13" s="105"/>
      <c r="E13" s="105"/>
      <c r="F13" s="105"/>
      <c r="G13" s="105"/>
      <c r="H13" s="105"/>
      <c r="I13" s="105"/>
      <c r="J13" s="105"/>
      <c r="K13" s="105"/>
      <c r="L13" s="112"/>
      <c r="M13" s="112"/>
      <c r="N13" s="112"/>
      <c r="O13" s="112"/>
      <c r="P13" s="112"/>
      <c r="Q13" s="112"/>
      <c r="R13" s="133"/>
      <c r="S13" s="112"/>
      <c r="T13" s="112"/>
      <c r="U13" s="112"/>
      <c r="V13" s="136"/>
      <c r="W13" s="130"/>
      <c r="X13" s="127"/>
      <c r="Y13" s="26"/>
      <c r="Z13"/>
    </row>
    <row r="14" spans="2:27" ht="15.75" customHeight="1">
      <c r="B14" s="17">
        <v>1</v>
      </c>
      <c r="C14" s="103">
        <v>8035.16</v>
      </c>
      <c r="D14" s="103">
        <v>163.04</v>
      </c>
      <c r="E14" s="103">
        <v>8415.82</v>
      </c>
      <c r="F14" s="103">
        <v>6002.17</v>
      </c>
      <c r="G14" s="103">
        <v>321.67</v>
      </c>
      <c r="H14" s="103">
        <v>10750.01</v>
      </c>
      <c r="I14" s="103">
        <v>838.33</v>
      </c>
      <c r="J14" s="103">
        <v>19369.24</v>
      </c>
      <c r="K14" s="103">
        <v>372.08</v>
      </c>
      <c r="L14" s="103">
        <v>1179.63</v>
      </c>
      <c r="M14" s="103">
        <v>352.24</v>
      </c>
      <c r="N14" s="104">
        <v>194474.8</v>
      </c>
      <c r="O14" s="103">
        <v>936.81</v>
      </c>
      <c r="P14" s="103">
        <v>586.4</v>
      </c>
      <c r="Q14" s="103">
        <v>9230.36</v>
      </c>
      <c r="R14" s="103">
        <v>636.9</v>
      </c>
      <c r="S14" s="103">
        <v>1001.64</v>
      </c>
      <c r="T14" s="103">
        <v>572.13</v>
      </c>
      <c r="U14" s="103">
        <v>23812.17</v>
      </c>
      <c r="V14" s="103">
        <v>577.56</v>
      </c>
      <c r="W14" s="37">
        <f aca="true" t="shared" si="0" ref="W14:W43">SUM(C14:V14)</f>
        <v>287628.16</v>
      </c>
      <c r="X14" s="53">
        <v>34.97</v>
      </c>
      <c r="Y14" s="27"/>
      <c r="Z14" s="129" t="s">
        <v>45</v>
      </c>
      <c r="AA14" s="129"/>
    </row>
    <row r="15" spans="2:27" ht="15.75">
      <c r="B15" s="17">
        <v>2</v>
      </c>
      <c r="C15" s="103">
        <v>7550.3</v>
      </c>
      <c r="D15" s="103">
        <v>356.74</v>
      </c>
      <c r="E15" s="103">
        <v>6940.57</v>
      </c>
      <c r="F15" s="103">
        <v>6000.56</v>
      </c>
      <c r="G15" s="103">
        <v>215.67</v>
      </c>
      <c r="H15" s="103">
        <v>11244.08</v>
      </c>
      <c r="I15" s="103">
        <v>788.43</v>
      </c>
      <c r="J15" s="103">
        <v>19569.58</v>
      </c>
      <c r="K15" s="103">
        <v>399.16</v>
      </c>
      <c r="L15" s="103">
        <v>1288.68</v>
      </c>
      <c r="M15" s="103">
        <v>341.37</v>
      </c>
      <c r="N15" s="104">
        <v>172620.9</v>
      </c>
      <c r="O15" s="103">
        <v>925.34</v>
      </c>
      <c r="P15" s="103">
        <v>875.85</v>
      </c>
      <c r="Q15" s="103">
        <v>7654.6</v>
      </c>
      <c r="R15" s="103">
        <v>500.72</v>
      </c>
      <c r="S15" s="103">
        <v>839.29</v>
      </c>
      <c r="T15" s="103">
        <v>492.31</v>
      </c>
      <c r="U15" s="103">
        <v>22165.74</v>
      </c>
      <c r="V15" s="103">
        <v>548.39</v>
      </c>
      <c r="W15" s="37">
        <f t="shared" si="0"/>
        <v>261318.28000000003</v>
      </c>
      <c r="X15" s="35">
        <f>IF(Паспорт!P15&gt;0,Паспорт!P15,X14)</f>
        <v>34.97</v>
      </c>
      <c r="Y15" s="27"/>
      <c r="Z15" s="129"/>
      <c r="AA15" s="129"/>
    </row>
    <row r="16" spans="2:27" ht="15.75">
      <c r="B16" s="17">
        <v>3</v>
      </c>
      <c r="C16" s="103">
        <v>7482.75</v>
      </c>
      <c r="D16" s="103">
        <v>48529.96</v>
      </c>
      <c r="E16" s="103">
        <v>10508.07</v>
      </c>
      <c r="F16" s="103">
        <v>5828.26</v>
      </c>
      <c r="G16" s="103">
        <v>265.89</v>
      </c>
      <c r="H16" s="103">
        <v>10792.94</v>
      </c>
      <c r="I16" s="103">
        <v>767.88</v>
      </c>
      <c r="J16" s="103">
        <v>19228.13</v>
      </c>
      <c r="K16" s="103">
        <v>392.64</v>
      </c>
      <c r="L16" s="103">
        <v>1220.64</v>
      </c>
      <c r="M16" s="103">
        <v>344.25</v>
      </c>
      <c r="N16" s="104">
        <v>143570.7</v>
      </c>
      <c r="O16" s="103">
        <v>844.14</v>
      </c>
      <c r="P16" s="103">
        <v>600.24</v>
      </c>
      <c r="Q16" s="103">
        <v>9499.2</v>
      </c>
      <c r="R16" s="103">
        <v>436.43</v>
      </c>
      <c r="S16" s="103">
        <v>803.19</v>
      </c>
      <c r="T16" s="103">
        <v>476.27</v>
      </c>
      <c r="U16" s="103">
        <v>22482.06</v>
      </c>
      <c r="V16" s="103">
        <v>529.1</v>
      </c>
      <c r="W16" s="37">
        <f t="shared" si="0"/>
        <v>284602.74</v>
      </c>
      <c r="X16" s="35">
        <f>IF(Паспорт!P16&gt;0,Паспорт!P16,X15)</f>
        <v>34.97</v>
      </c>
      <c r="Y16" s="27"/>
      <c r="Z16" s="129"/>
      <c r="AA16" s="129"/>
    </row>
    <row r="17" spans="2:27" ht="15.75">
      <c r="B17" s="17">
        <v>4</v>
      </c>
      <c r="C17" s="103">
        <v>6631.94</v>
      </c>
      <c r="D17" s="103">
        <v>347.81</v>
      </c>
      <c r="E17" s="103">
        <v>10518.52</v>
      </c>
      <c r="F17" s="103">
        <v>6026.49</v>
      </c>
      <c r="G17" s="103">
        <v>268.59</v>
      </c>
      <c r="H17" s="103">
        <v>10305.51</v>
      </c>
      <c r="I17" s="103">
        <v>750.44</v>
      </c>
      <c r="J17" s="103">
        <v>19578.41</v>
      </c>
      <c r="K17" s="103">
        <v>393.06</v>
      </c>
      <c r="L17" s="103">
        <v>1211.42</v>
      </c>
      <c r="M17" s="103">
        <v>428.82</v>
      </c>
      <c r="N17" s="104">
        <v>151328.7</v>
      </c>
      <c r="O17" s="103">
        <v>871.29</v>
      </c>
      <c r="P17" s="103">
        <v>881.14</v>
      </c>
      <c r="Q17" s="103">
        <v>8267.38</v>
      </c>
      <c r="R17" s="103">
        <v>424.39</v>
      </c>
      <c r="S17" s="103">
        <v>834.63</v>
      </c>
      <c r="T17" s="103">
        <v>471.34</v>
      </c>
      <c r="U17" s="103">
        <v>20384.48</v>
      </c>
      <c r="V17" s="103">
        <v>514.6</v>
      </c>
      <c r="W17" s="37">
        <f t="shared" si="0"/>
        <v>240438.96000000008</v>
      </c>
      <c r="X17" s="35">
        <f>IF(Паспорт!P17&gt;0,Паспорт!P17,X16)</f>
        <v>34.97</v>
      </c>
      <c r="Y17" s="27"/>
      <c r="Z17" s="129"/>
      <c r="AA17" s="129"/>
    </row>
    <row r="18" spans="2:27" ht="15.75">
      <c r="B18" s="17">
        <v>5</v>
      </c>
      <c r="C18" s="103">
        <v>6866.52</v>
      </c>
      <c r="D18" s="103">
        <v>7103.1</v>
      </c>
      <c r="E18" s="103">
        <v>10286.24</v>
      </c>
      <c r="F18" s="103">
        <v>5897.38</v>
      </c>
      <c r="G18" s="103">
        <v>164.38</v>
      </c>
      <c r="H18" s="103">
        <v>10581.95</v>
      </c>
      <c r="I18" s="103">
        <v>790.48</v>
      </c>
      <c r="J18" s="103">
        <v>20169.92</v>
      </c>
      <c r="K18" s="103">
        <v>385.41</v>
      </c>
      <c r="L18" s="103">
        <v>1194.52</v>
      </c>
      <c r="M18" s="103">
        <v>381.95</v>
      </c>
      <c r="N18" s="104">
        <v>154120.5</v>
      </c>
      <c r="O18" s="103">
        <v>870.27</v>
      </c>
      <c r="P18" s="103">
        <v>603.66</v>
      </c>
      <c r="Q18" s="103">
        <v>6940.03</v>
      </c>
      <c r="R18" s="103">
        <v>398.46</v>
      </c>
      <c r="S18" s="103">
        <v>706.73</v>
      </c>
      <c r="T18" s="103">
        <v>464.2</v>
      </c>
      <c r="U18" s="103">
        <v>17809.26</v>
      </c>
      <c r="V18" s="103">
        <v>530.63</v>
      </c>
      <c r="W18" s="37">
        <f t="shared" si="0"/>
        <v>246265.59000000003</v>
      </c>
      <c r="X18" s="35">
        <f>IF(Паспорт!P18&gt;0,Паспорт!P18,X17)</f>
        <v>34.97</v>
      </c>
      <c r="Y18" s="27"/>
      <c r="Z18" s="129"/>
      <c r="AA18" s="129"/>
    </row>
    <row r="19" spans="2:27" ht="15.75" customHeight="1">
      <c r="B19" s="17">
        <v>6</v>
      </c>
      <c r="C19" s="103">
        <v>7589.64</v>
      </c>
      <c r="D19" s="103">
        <v>288.46</v>
      </c>
      <c r="E19" s="103">
        <v>12291.36</v>
      </c>
      <c r="F19" s="103">
        <v>5943.91</v>
      </c>
      <c r="G19" s="103">
        <v>308.34</v>
      </c>
      <c r="H19" s="103">
        <v>10453.3</v>
      </c>
      <c r="I19" s="103">
        <v>784.17</v>
      </c>
      <c r="J19" s="103">
        <v>20129.6</v>
      </c>
      <c r="K19" s="103">
        <v>400.37</v>
      </c>
      <c r="L19" s="103">
        <v>1147.17</v>
      </c>
      <c r="M19" s="103">
        <v>419.69</v>
      </c>
      <c r="N19" s="104">
        <v>170323.9</v>
      </c>
      <c r="O19" s="103">
        <v>834.65</v>
      </c>
      <c r="P19" s="103">
        <v>874.47</v>
      </c>
      <c r="Q19" s="103">
        <v>9828.1</v>
      </c>
      <c r="R19" s="103">
        <v>442.44</v>
      </c>
      <c r="S19" s="103">
        <v>728.61</v>
      </c>
      <c r="T19" s="103">
        <v>482.46</v>
      </c>
      <c r="U19" s="103">
        <v>19556.95</v>
      </c>
      <c r="V19" s="103">
        <v>503.3</v>
      </c>
      <c r="W19" s="37">
        <f t="shared" si="0"/>
        <v>263330.88999999996</v>
      </c>
      <c r="X19" s="35">
        <f>IF(Паспорт!P19&gt;0,Паспорт!P19,X18)</f>
        <v>34.97</v>
      </c>
      <c r="Y19" s="27"/>
      <c r="Z19" s="129"/>
      <c r="AA19" s="129"/>
    </row>
    <row r="20" spans="2:27" ht="15.75">
      <c r="B20" s="17">
        <v>7</v>
      </c>
      <c r="C20" s="103">
        <v>8000.21</v>
      </c>
      <c r="D20" s="103">
        <v>422.34</v>
      </c>
      <c r="E20" s="103">
        <v>4589.93</v>
      </c>
      <c r="F20" s="103">
        <v>6247.32</v>
      </c>
      <c r="G20" s="103">
        <v>361.62</v>
      </c>
      <c r="H20" s="103">
        <v>11438.65</v>
      </c>
      <c r="I20" s="103">
        <v>838.56</v>
      </c>
      <c r="J20" s="103">
        <v>20796.52</v>
      </c>
      <c r="K20" s="103">
        <v>441.04</v>
      </c>
      <c r="L20" s="103">
        <v>1145.14</v>
      </c>
      <c r="M20" s="103">
        <v>482.11</v>
      </c>
      <c r="N20" s="104">
        <v>250674.5</v>
      </c>
      <c r="O20" s="103">
        <v>919.16</v>
      </c>
      <c r="P20" s="103">
        <v>641.65</v>
      </c>
      <c r="Q20" s="103">
        <v>10449.64</v>
      </c>
      <c r="R20" s="103">
        <v>628.71</v>
      </c>
      <c r="S20" s="103">
        <v>845.38</v>
      </c>
      <c r="T20" s="103">
        <v>506.05</v>
      </c>
      <c r="U20" s="103">
        <v>19651.94</v>
      </c>
      <c r="V20" s="103">
        <v>548.33</v>
      </c>
      <c r="W20" s="37">
        <f t="shared" si="0"/>
        <v>339628.80000000005</v>
      </c>
      <c r="X20" s="35">
        <f>IF(Паспорт!P20&gt;0,Паспорт!P20,X19)</f>
        <v>34.89</v>
      </c>
      <c r="Y20" s="27"/>
      <c r="Z20" s="129"/>
      <c r="AA20" s="129"/>
    </row>
    <row r="21" spans="2:27" ht="15.75">
      <c r="B21" s="17">
        <v>8</v>
      </c>
      <c r="C21" s="103">
        <v>7937.56</v>
      </c>
      <c r="D21" s="103">
        <v>586.47</v>
      </c>
      <c r="E21" s="103">
        <v>9552.01</v>
      </c>
      <c r="F21" s="103">
        <v>6538.01</v>
      </c>
      <c r="G21" s="103">
        <v>440.81</v>
      </c>
      <c r="H21" s="103">
        <v>12475.18</v>
      </c>
      <c r="I21" s="103">
        <v>882.61</v>
      </c>
      <c r="J21" s="103">
        <v>20159.69</v>
      </c>
      <c r="K21" s="103">
        <v>476.31</v>
      </c>
      <c r="L21" s="103">
        <v>1319.65</v>
      </c>
      <c r="M21" s="103">
        <v>236.49</v>
      </c>
      <c r="N21" s="104">
        <v>262526.9</v>
      </c>
      <c r="O21" s="103">
        <v>1045.56</v>
      </c>
      <c r="P21" s="103">
        <v>709.03</v>
      </c>
      <c r="Q21" s="103">
        <v>9782.36</v>
      </c>
      <c r="R21" s="103">
        <v>736.86</v>
      </c>
      <c r="S21" s="103">
        <v>982.25</v>
      </c>
      <c r="T21" s="103">
        <v>563.54</v>
      </c>
      <c r="U21" s="103">
        <v>20662.6</v>
      </c>
      <c r="V21" s="103">
        <v>612.12</v>
      </c>
      <c r="W21" s="37">
        <f t="shared" si="0"/>
        <v>358226.01</v>
      </c>
      <c r="X21" s="35">
        <f>IF(Паспорт!P21&gt;0,Паспорт!P21,X20)</f>
        <v>34.89</v>
      </c>
      <c r="Y21" s="27"/>
      <c r="Z21" s="129"/>
      <c r="AA21" s="129"/>
    </row>
    <row r="22" spans="2:26" ht="15" customHeight="1">
      <c r="B22" s="17">
        <v>9</v>
      </c>
      <c r="C22" s="103">
        <v>8199.22</v>
      </c>
      <c r="D22" s="103">
        <v>40203.76</v>
      </c>
      <c r="E22" s="103">
        <v>8674.33</v>
      </c>
      <c r="F22" s="103">
        <v>6343.73</v>
      </c>
      <c r="G22" s="103">
        <v>352.12</v>
      </c>
      <c r="H22" s="103">
        <v>12277.47</v>
      </c>
      <c r="I22" s="103">
        <v>874.71</v>
      </c>
      <c r="J22" s="103">
        <v>20196.56</v>
      </c>
      <c r="K22" s="103">
        <v>484.27</v>
      </c>
      <c r="L22" s="103">
        <v>1338</v>
      </c>
      <c r="M22" s="103">
        <v>633.5</v>
      </c>
      <c r="N22" s="104">
        <v>279999.1</v>
      </c>
      <c r="O22" s="103">
        <v>1001.72</v>
      </c>
      <c r="P22" s="103">
        <v>946.83</v>
      </c>
      <c r="Q22" s="103">
        <v>11179.67</v>
      </c>
      <c r="R22" s="103">
        <v>782.65</v>
      </c>
      <c r="S22" s="103">
        <v>825.31</v>
      </c>
      <c r="T22" s="103">
        <v>569.64</v>
      </c>
      <c r="U22" s="103">
        <v>20014.96</v>
      </c>
      <c r="V22" s="103">
        <v>639.75</v>
      </c>
      <c r="W22" s="37">
        <f t="shared" si="0"/>
        <v>415537.30000000005</v>
      </c>
      <c r="X22" s="35">
        <f>IF(Паспорт!P22&gt;0,Паспорт!P22,X21)</f>
        <v>34.89</v>
      </c>
      <c r="Y22" s="27"/>
      <c r="Z22" s="33"/>
    </row>
    <row r="23" spans="2:26" ht="15.75">
      <c r="B23" s="17">
        <v>10</v>
      </c>
      <c r="C23" s="103">
        <v>7279.02</v>
      </c>
      <c r="D23" s="103">
        <v>407.4</v>
      </c>
      <c r="E23" s="103">
        <v>9190.37</v>
      </c>
      <c r="F23" s="103">
        <v>6116.83</v>
      </c>
      <c r="G23" s="103">
        <v>298.06</v>
      </c>
      <c r="H23" s="103">
        <v>11472.91</v>
      </c>
      <c r="I23" s="103">
        <v>825.26</v>
      </c>
      <c r="J23" s="103">
        <v>18910.58</v>
      </c>
      <c r="K23" s="103">
        <v>439.32</v>
      </c>
      <c r="L23" s="103">
        <v>1259.12</v>
      </c>
      <c r="M23" s="103">
        <v>240.73</v>
      </c>
      <c r="N23" s="104">
        <v>251675.6</v>
      </c>
      <c r="O23" s="103">
        <v>967.63</v>
      </c>
      <c r="P23" s="103">
        <v>764.57</v>
      </c>
      <c r="Q23" s="103">
        <v>12231.89</v>
      </c>
      <c r="R23" s="103">
        <v>623.05</v>
      </c>
      <c r="S23" s="103">
        <v>823.84</v>
      </c>
      <c r="T23" s="103">
        <v>527.44</v>
      </c>
      <c r="U23" s="103">
        <v>18632.98</v>
      </c>
      <c r="V23" s="103">
        <v>585.05</v>
      </c>
      <c r="W23" s="37">
        <f t="shared" si="0"/>
        <v>343271.65</v>
      </c>
      <c r="X23" s="35">
        <f>IF(Паспорт!P23&gt;0,Паспорт!P23,X22)</f>
        <v>34.89</v>
      </c>
      <c r="Y23" s="27"/>
      <c r="Z23" s="33"/>
    </row>
    <row r="24" spans="2:26" ht="15.75">
      <c r="B24" s="17">
        <v>11</v>
      </c>
      <c r="C24" s="103">
        <v>6867.1</v>
      </c>
      <c r="D24" s="103">
        <v>263.38</v>
      </c>
      <c r="E24" s="103">
        <v>10605.01</v>
      </c>
      <c r="F24" s="103">
        <v>6242.22</v>
      </c>
      <c r="G24" s="103">
        <v>340.09</v>
      </c>
      <c r="H24" s="103">
        <v>11324.83</v>
      </c>
      <c r="I24" s="103">
        <v>829.58</v>
      </c>
      <c r="J24" s="103">
        <v>18988.33</v>
      </c>
      <c r="K24" s="103">
        <v>429.41</v>
      </c>
      <c r="L24" s="103">
        <v>1338.46</v>
      </c>
      <c r="M24" s="103">
        <v>551.65</v>
      </c>
      <c r="N24" s="104">
        <v>241643.5</v>
      </c>
      <c r="O24" s="103">
        <v>940.94</v>
      </c>
      <c r="P24" s="103">
        <v>775.32</v>
      </c>
      <c r="Q24" s="103">
        <v>9414.14</v>
      </c>
      <c r="R24" s="103">
        <v>494.72</v>
      </c>
      <c r="S24" s="103">
        <v>822.78</v>
      </c>
      <c r="T24" s="103">
        <v>489.76</v>
      </c>
      <c r="U24" s="103">
        <v>18492.42</v>
      </c>
      <c r="V24" s="103">
        <v>569.24</v>
      </c>
      <c r="W24" s="37">
        <f t="shared" si="0"/>
        <v>331422.88</v>
      </c>
      <c r="X24" s="35">
        <f>IF(Паспорт!P24&gt;0,Паспорт!P24,X23)</f>
        <v>34.89</v>
      </c>
      <c r="Y24" s="27"/>
      <c r="Z24" s="33"/>
    </row>
    <row r="25" spans="2:26" ht="15.75">
      <c r="B25" s="17">
        <v>12</v>
      </c>
      <c r="C25" s="103">
        <v>6966.73</v>
      </c>
      <c r="D25" s="103">
        <v>594.97</v>
      </c>
      <c r="E25" s="103">
        <v>11318.99</v>
      </c>
      <c r="F25" s="103">
        <v>6238.02</v>
      </c>
      <c r="G25" s="103">
        <v>356.38</v>
      </c>
      <c r="H25" s="103">
        <v>11850.85</v>
      </c>
      <c r="I25" s="103">
        <v>833.69</v>
      </c>
      <c r="J25" s="103">
        <v>19298.9</v>
      </c>
      <c r="K25" s="103">
        <v>416.34</v>
      </c>
      <c r="L25" s="103">
        <v>1306.23</v>
      </c>
      <c r="M25" s="103">
        <v>359.41</v>
      </c>
      <c r="N25" s="104">
        <v>227921.5</v>
      </c>
      <c r="O25" s="103">
        <v>969.37</v>
      </c>
      <c r="P25" s="103">
        <v>787.9</v>
      </c>
      <c r="Q25" s="103">
        <v>9756.85</v>
      </c>
      <c r="R25" s="103">
        <v>585.12</v>
      </c>
      <c r="S25" s="103">
        <v>731.58</v>
      </c>
      <c r="T25" s="103">
        <v>491.95</v>
      </c>
      <c r="U25" s="103">
        <v>18895.32</v>
      </c>
      <c r="V25" s="103">
        <v>566.75</v>
      </c>
      <c r="W25" s="37">
        <f t="shared" si="0"/>
        <v>320246.85000000003</v>
      </c>
      <c r="X25" s="35">
        <f>IF(Паспорт!P25&gt;0,Паспорт!P25,X24)</f>
        <v>34.89</v>
      </c>
      <c r="Y25" s="27"/>
      <c r="Z25" s="33"/>
    </row>
    <row r="26" spans="2:26" ht="15.75">
      <c r="B26" s="17">
        <v>13</v>
      </c>
      <c r="C26" s="103">
        <v>7590.89</v>
      </c>
      <c r="D26" s="103">
        <v>44750.81</v>
      </c>
      <c r="E26" s="103">
        <v>8391.31</v>
      </c>
      <c r="F26" s="103">
        <v>5940.37</v>
      </c>
      <c r="G26" s="103">
        <v>183.33</v>
      </c>
      <c r="H26" s="103">
        <v>11078.59</v>
      </c>
      <c r="I26" s="103">
        <v>762.45</v>
      </c>
      <c r="J26" s="103">
        <v>9575.07</v>
      </c>
      <c r="K26" s="103">
        <v>404.84</v>
      </c>
      <c r="L26" s="103">
        <v>1122.54</v>
      </c>
      <c r="M26" s="103">
        <v>402.03</v>
      </c>
      <c r="N26" s="104">
        <v>179252.5</v>
      </c>
      <c r="O26" s="103">
        <v>953.91</v>
      </c>
      <c r="P26" s="103">
        <v>847.42</v>
      </c>
      <c r="Q26" s="103">
        <v>9574.9</v>
      </c>
      <c r="R26" s="103">
        <v>499.69</v>
      </c>
      <c r="S26" s="103">
        <v>734.24</v>
      </c>
      <c r="T26" s="103">
        <v>466.59</v>
      </c>
      <c r="U26" s="103">
        <v>17524.46</v>
      </c>
      <c r="V26" s="103">
        <v>503.98</v>
      </c>
      <c r="W26" s="37">
        <f t="shared" si="0"/>
        <v>300559.92</v>
      </c>
      <c r="X26" s="35">
        <f>IF(Паспорт!P26&gt;0,Паспорт!P26,X25)</f>
        <v>34.89</v>
      </c>
      <c r="Y26" s="27"/>
      <c r="Z26" s="33"/>
    </row>
    <row r="27" spans="2:26" ht="15.75">
      <c r="B27" s="17">
        <v>14</v>
      </c>
      <c r="C27" s="103">
        <v>7463.23</v>
      </c>
      <c r="D27" s="103">
        <v>513.66</v>
      </c>
      <c r="E27" s="103">
        <v>8519.96</v>
      </c>
      <c r="F27" s="103">
        <v>5669.95</v>
      </c>
      <c r="G27" s="103">
        <v>266.31</v>
      </c>
      <c r="H27" s="103">
        <v>10188.41</v>
      </c>
      <c r="I27" s="103">
        <v>785.17</v>
      </c>
      <c r="J27" s="103">
        <v>9930.58</v>
      </c>
      <c r="K27" s="103">
        <v>377.66</v>
      </c>
      <c r="L27" s="103">
        <v>1163.68</v>
      </c>
      <c r="M27" s="103">
        <v>339.22</v>
      </c>
      <c r="N27" s="104">
        <v>157216.2</v>
      </c>
      <c r="O27" s="103">
        <v>883.81</v>
      </c>
      <c r="P27" s="103">
        <v>391.61</v>
      </c>
      <c r="Q27" s="103">
        <v>10349.55</v>
      </c>
      <c r="R27" s="103">
        <v>380.22</v>
      </c>
      <c r="S27" s="103">
        <v>699.8</v>
      </c>
      <c r="T27" s="103">
        <v>446.86</v>
      </c>
      <c r="U27" s="103">
        <v>19512.56</v>
      </c>
      <c r="V27" s="103">
        <v>527.59</v>
      </c>
      <c r="W27" s="37">
        <f t="shared" si="0"/>
        <v>235626.02999999997</v>
      </c>
      <c r="X27" s="35">
        <f>IF(Паспорт!P27&gt;0,Паспорт!P27,X26)</f>
        <v>34.94</v>
      </c>
      <c r="Y27" s="27"/>
      <c r="Z27" s="33"/>
    </row>
    <row r="28" spans="2:26" ht="15.75">
      <c r="B28" s="17">
        <v>15</v>
      </c>
      <c r="C28" s="103">
        <v>6707.09</v>
      </c>
      <c r="D28" s="103">
        <v>143.31</v>
      </c>
      <c r="E28" s="103">
        <v>7886.56</v>
      </c>
      <c r="F28" s="103">
        <v>5636.48</v>
      </c>
      <c r="G28" s="103">
        <v>124.02</v>
      </c>
      <c r="H28" s="103">
        <v>9777.67</v>
      </c>
      <c r="I28" s="103">
        <v>747.74</v>
      </c>
      <c r="J28" s="103">
        <v>11116.31</v>
      </c>
      <c r="K28" s="103">
        <v>372.52</v>
      </c>
      <c r="L28" s="103">
        <v>1177.1</v>
      </c>
      <c r="M28" s="103">
        <v>421.97</v>
      </c>
      <c r="N28" s="104">
        <v>166951</v>
      </c>
      <c r="O28" s="103">
        <v>859.23</v>
      </c>
      <c r="P28" s="103">
        <v>833.62</v>
      </c>
      <c r="Q28" s="103">
        <v>8638.06</v>
      </c>
      <c r="R28" s="103">
        <v>377.94</v>
      </c>
      <c r="S28" s="103">
        <v>600.48</v>
      </c>
      <c r="T28" s="103">
        <v>442.68</v>
      </c>
      <c r="U28" s="103">
        <v>17517.76</v>
      </c>
      <c r="V28" s="103">
        <v>518.84</v>
      </c>
      <c r="W28" s="37">
        <f t="shared" si="0"/>
        <v>240850.38000000003</v>
      </c>
      <c r="X28" s="35">
        <f>IF(Паспорт!P28&gt;0,Паспорт!P28,X27)</f>
        <v>34.94</v>
      </c>
      <c r="Y28" s="27"/>
      <c r="Z28" s="33"/>
    </row>
    <row r="29" spans="2:26" ht="15.75">
      <c r="B29" s="19">
        <v>16</v>
      </c>
      <c r="C29" s="103">
        <v>7243.74</v>
      </c>
      <c r="D29" s="103">
        <v>57198.94</v>
      </c>
      <c r="E29" s="103">
        <v>8623.95</v>
      </c>
      <c r="F29" s="103">
        <v>5700.77</v>
      </c>
      <c r="G29" s="103">
        <v>42.64</v>
      </c>
      <c r="H29" s="103">
        <v>9769.12</v>
      </c>
      <c r="I29" s="103">
        <v>750.22</v>
      </c>
      <c r="J29" s="103">
        <v>19215.32</v>
      </c>
      <c r="K29" s="103">
        <v>368.34</v>
      </c>
      <c r="L29" s="103">
        <v>1100.73</v>
      </c>
      <c r="M29" s="103">
        <v>317.46</v>
      </c>
      <c r="N29" s="104">
        <v>165228.7</v>
      </c>
      <c r="O29" s="103">
        <v>842.34</v>
      </c>
      <c r="P29" s="103">
        <v>626.02</v>
      </c>
      <c r="Q29" s="103">
        <v>9090.65</v>
      </c>
      <c r="R29" s="103">
        <v>372.45</v>
      </c>
      <c r="S29" s="103">
        <v>557.09</v>
      </c>
      <c r="T29" s="103">
        <v>431.84</v>
      </c>
      <c r="U29" s="103">
        <v>17808.6</v>
      </c>
      <c r="V29" s="103">
        <v>493.77</v>
      </c>
      <c r="W29" s="37">
        <f t="shared" si="0"/>
        <v>305782.6900000002</v>
      </c>
      <c r="X29" s="35">
        <f>IF(Паспорт!P29&gt;0,Паспорт!P29,X28)</f>
        <v>34.94</v>
      </c>
      <c r="Y29" s="27"/>
      <c r="Z29" s="33"/>
    </row>
    <row r="30" spans="2:26" ht="15.75">
      <c r="B30" s="19">
        <v>17</v>
      </c>
      <c r="C30" s="103">
        <v>6433.7</v>
      </c>
      <c r="D30" s="103">
        <v>544.3</v>
      </c>
      <c r="E30" s="103">
        <v>8218.79</v>
      </c>
      <c r="F30" s="103">
        <v>5489.19</v>
      </c>
      <c r="G30" s="103">
        <v>0</v>
      </c>
      <c r="H30" s="103">
        <v>9756.96</v>
      </c>
      <c r="I30" s="103">
        <v>727.34</v>
      </c>
      <c r="J30" s="103">
        <v>19847.24</v>
      </c>
      <c r="K30" s="103">
        <v>348.6</v>
      </c>
      <c r="L30" s="103">
        <v>1077.19</v>
      </c>
      <c r="M30" s="103">
        <v>161.13</v>
      </c>
      <c r="N30" s="104">
        <v>191055.8</v>
      </c>
      <c r="O30" s="103">
        <v>821.46</v>
      </c>
      <c r="P30" s="103">
        <v>646.6</v>
      </c>
      <c r="Q30" s="103">
        <v>9854.79</v>
      </c>
      <c r="R30" s="103">
        <v>353.08</v>
      </c>
      <c r="S30" s="103">
        <v>615.79</v>
      </c>
      <c r="T30" s="103">
        <v>429.95</v>
      </c>
      <c r="U30" s="103">
        <v>17378.79</v>
      </c>
      <c r="V30" s="103">
        <v>492.2</v>
      </c>
      <c r="W30" s="37">
        <f t="shared" si="0"/>
        <v>274252.9</v>
      </c>
      <c r="X30" s="35">
        <f>IF(Паспорт!P30&gt;0,Паспорт!P30,X29)</f>
        <v>34.94</v>
      </c>
      <c r="Y30" s="27"/>
      <c r="Z30" s="33"/>
    </row>
    <row r="31" spans="2:26" ht="15.75">
      <c r="B31" s="19">
        <v>18</v>
      </c>
      <c r="C31" s="103">
        <v>6565.19</v>
      </c>
      <c r="D31" s="103">
        <v>21233.88</v>
      </c>
      <c r="E31" s="103">
        <v>11302.97</v>
      </c>
      <c r="F31" s="103">
        <v>5511.52</v>
      </c>
      <c r="G31" s="103">
        <v>172.4</v>
      </c>
      <c r="H31" s="103">
        <v>9672.76</v>
      </c>
      <c r="I31" s="103">
        <v>741.96</v>
      </c>
      <c r="J31" s="103">
        <v>20048.3</v>
      </c>
      <c r="K31" s="103">
        <v>385.98</v>
      </c>
      <c r="L31" s="103">
        <v>1093.88</v>
      </c>
      <c r="M31" s="103">
        <v>324.73</v>
      </c>
      <c r="N31" s="104">
        <v>181297.7</v>
      </c>
      <c r="O31" s="103">
        <v>864.9</v>
      </c>
      <c r="P31" s="103">
        <v>643</v>
      </c>
      <c r="Q31" s="103">
        <v>8368.95</v>
      </c>
      <c r="R31" s="103">
        <v>317.05</v>
      </c>
      <c r="S31" s="103">
        <v>600.73</v>
      </c>
      <c r="T31" s="103">
        <v>428.74</v>
      </c>
      <c r="U31" s="103">
        <v>16860.52</v>
      </c>
      <c r="V31" s="103">
        <v>513.02</v>
      </c>
      <c r="W31" s="37">
        <f t="shared" si="0"/>
        <v>286948.18</v>
      </c>
      <c r="X31" s="35">
        <f>IF(Паспорт!P31&gt;0,Паспорт!P31,X30)</f>
        <v>34.94</v>
      </c>
      <c r="Y31" s="27"/>
      <c r="Z31" s="33"/>
    </row>
    <row r="32" spans="2:26" ht="15.75">
      <c r="B32" s="19">
        <v>19</v>
      </c>
      <c r="C32" s="103">
        <v>5167.59</v>
      </c>
      <c r="D32" s="103">
        <v>74019.23</v>
      </c>
      <c r="E32" s="103">
        <v>11663.6</v>
      </c>
      <c r="F32" s="103">
        <v>4990.58</v>
      </c>
      <c r="G32" s="103">
        <v>180.55</v>
      </c>
      <c r="H32" s="103">
        <v>9158.54</v>
      </c>
      <c r="I32" s="103">
        <v>607.35</v>
      </c>
      <c r="J32" s="103">
        <v>20029.73</v>
      </c>
      <c r="K32" s="103">
        <v>310.95</v>
      </c>
      <c r="L32" s="103">
        <v>866.85</v>
      </c>
      <c r="M32" s="103">
        <v>303.27</v>
      </c>
      <c r="N32" s="104">
        <v>146210.8</v>
      </c>
      <c r="O32" s="103">
        <v>762.53</v>
      </c>
      <c r="P32" s="103">
        <v>543.17</v>
      </c>
      <c r="Q32" s="103">
        <v>8142.72</v>
      </c>
      <c r="R32" s="103">
        <v>281.56</v>
      </c>
      <c r="S32" s="103">
        <v>538.54</v>
      </c>
      <c r="T32" s="103">
        <v>404.85</v>
      </c>
      <c r="U32" s="103">
        <v>15676.51</v>
      </c>
      <c r="V32" s="103">
        <v>425.81</v>
      </c>
      <c r="W32" s="37">
        <f>SUM(C32:V32)</f>
        <v>300284.7299999999</v>
      </c>
      <c r="X32" s="35">
        <f>IF(Паспорт!P32&gt;0,Паспорт!P32,X31)</f>
        <v>34.94</v>
      </c>
      <c r="Y32" s="27"/>
      <c r="Z32" s="33"/>
    </row>
    <row r="33" spans="2:26" ht="15.75">
      <c r="B33" s="19">
        <v>20</v>
      </c>
      <c r="C33" s="103">
        <v>6484.63</v>
      </c>
      <c r="D33" s="103">
        <v>361.08</v>
      </c>
      <c r="E33" s="103">
        <v>8715.46</v>
      </c>
      <c r="F33" s="103">
        <v>5261.7</v>
      </c>
      <c r="G33" s="103">
        <v>224.23</v>
      </c>
      <c r="H33" s="103">
        <v>9341.31</v>
      </c>
      <c r="I33" s="103">
        <v>684.01</v>
      </c>
      <c r="J33" s="103">
        <v>19718.79</v>
      </c>
      <c r="K33" s="103">
        <v>328.92</v>
      </c>
      <c r="L33" s="103">
        <v>1005.68</v>
      </c>
      <c r="M33" s="103">
        <v>264.45</v>
      </c>
      <c r="N33" s="104">
        <v>173560.2</v>
      </c>
      <c r="O33" s="103">
        <v>786.53</v>
      </c>
      <c r="P33" s="103">
        <v>633.09</v>
      </c>
      <c r="Q33" s="103">
        <v>9220.97</v>
      </c>
      <c r="R33" s="103">
        <v>264.4</v>
      </c>
      <c r="S33" s="103">
        <v>553.11</v>
      </c>
      <c r="T33" s="103">
        <v>424.35</v>
      </c>
      <c r="U33" s="103">
        <v>16537.04</v>
      </c>
      <c r="V33" s="103">
        <v>452.43</v>
      </c>
      <c r="W33" s="37">
        <f t="shared" si="0"/>
        <v>254822.37999999998</v>
      </c>
      <c r="X33" s="35">
        <f>IF(Паспорт!P33&gt;0,Паспорт!P33,X32)</f>
        <v>34.94</v>
      </c>
      <c r="Y33" s="27"/>
      <c r="Z33" s="33"/>
    </row>
    <row r="34" spans="2:26" ht="15.75">
      <c r="B34" s="19">
        <v>21</v>
      </c>
      <c r="C34" s="103">
        <v>6119.65</v>
      </c>
      <c r="D34" s="103">
        <v>155.15</v>
      </c>
      <c r="E34" s="103">
        <v>8815.87</v>
      </c>
      <c r="F34" s="103">
        <v>5283.16</v>
      </c>
      <c r="G34" s="103">
        <v>75.01</v>
      </c>
      <c r="H34" s="103">
        <v>9000.16</v>
      </c>
      <c r="I34" s="103">
        <v>673.35</v>
      </c>
      <c r="J34" s="103">
        <v>20132.8</v>
      </c>
      <c r="K34" s="103">
        <v>309.28</v>
      </c>
      <c r="L34" s="103">
        <v>952.13</v>
      </c>
      <c r="M34" s="103">
        <v>269.59</v>
      </c>
      <c r="N34" s="104">
        <v>169655.3</v>
      </c>
      <c r="O34" s="103">
        <v>773.09</v>
      </c>
      <c r="P34" s="103">
        <v>602.94</v>
      </c>
      <c r="Q34" s="103">
        <v>9200.79</v>
      </c>
      <c r="R34" s="103">
        <v>270.12</v>
      </c>
      <c r="S34" s="103">
        <v>537.06</v>
      </c>
      <c r="T34" s="103">
        <v>415.05</v>
      </c>
      <c r="U34" s="103">
        <v>17121.96</v>
      </c>
      <c r="V34" s="103">
        <v>444.22</v>
      </c>
      <c r="W34" s="37">
        <f t="shared" si="0"/>
        <v>250806.67999999996</v>
      </c>
      <c r="X34" s="35">
        <f>IF(Паспорт!P34&gt;0,Паспорт!P34,X33)</f>
        <v>34.94</v>
      </c>
      <c r="Y34" s="27"/>
      <c r="Z34" s="33"/>
    </row>
    <row r="35" spans="2:26" ht="15.75">
      <c r="B35" s="19">
        <v>22</v>
      </c>
      <c r="C35" s="103">
        <v>6079.16</v>
      </c>
      <c r="D35" s="103">
        <v>552.32</v>
      </c>
      <c r="E35" s="103">
        <v>9567.08</v>
      </c>
      <c r="F35" s="103">
        <v>4818.7</v>
      </c>
      <c r="G35" s="103">
        <v>61.18</v>
      </c>
      <c r="H35" s="103">
        <v>8949.32</v>
      </c>
      <c r="I35" s="103">
        <v>652.09</v>
      </c>
      <c r="J35" s="103">
        <v>20358.26</v>
      </c>
      <c r="K35" s="103">
        <v>313.08</v>
      </c>
      <c r="L35" s="103">
        <v>905.59</v>
      </c>
      <c r="M35" s="103">
        <v>262.06</v>
      </c>
      <c r="N35" s="104">
        <v>150689.5</v>
      </c>
      <c r="O35" s="103">
        <v>760.69</v>
      </c>
      <c r="P35" s="103">
        <v>550.71</v>
      </c>
      <c r="Q35" s="103">
        <v>9137.04</v>
      </c>
      <c r="R35" s="103">
        <v>291.92</v>
      </c>
      <c r="S35" s="103">
        <v>521.48</v>
      </c>
      <c r="T35" s="103">
        <v>413.73</v>
      </c>
      <c r="U35" s="103">
        <v>19139.59</v>
      </c>
      <c r="V35" s="103">
        <v>449.24</v>
      </c>
      <c r="W35" s="37">
        <f t="shared" si="0"/>
        <v>234472.74000000002</v>
      </c>
      <c r="X35" s="35">
        <f>IF(Паспорт!P35&gt;0,Паспорт!P35,X34)</f>
        <v>34.91</v>
      </c>
      <c r="Y35" s="27"/>
      <c r="Z35" s="33"/>
    </row>
    <row r="36" spans="2:26" ht="15.75">
      <c r="B36" s="19">
        <v>23</v>
      </c>
      <c r="C36" s="103">
        <v>6402.05</v>
      </c>
      <c r="D36" s="103">
        <v>157.16</v>
      </c>
      <c r="E36" s="103">
        <v>11464.19</v>
      </c>
      <c r="F36" s="103">
        <v>5150.71</v>
      </c>
      <c r="G36" s="103">
        <v>7.05</v>
      </c>
      <c r="H36" s="103">
        <v>9427.49</v>
      </c>
      <c r="I36" s="103">
        <v>690.38</v>
      </c>
      <c r="J36" s="103">
        <v>20503.66</v>
      </c>
      <c r="K36" s="103">
        <v>315.45</v>
      </c>
      <c r="L36" s="103">
        <v>900.6</v>
      </c>
      <c r="M36" s="103">
        <v>262</v>
      </c>
      <c r="N36" s="104">
        <v>154769.1</v>
      </c>
      <c r="O36" s="103">
        <v>776.19</v>
      </c>
      <c r="P36" s="103">
        <v>575.49</v>
      </c>
      <c r="Q36" s="103">
        <v>10048.99</v>
      </c>
      <c r="R36" s="103">
        <v>283.42</v>
      </c>
      <c r="S36" s="103">
        <v>556.42</v>
      </c>
      <c r="T36" s="103">
        <v>424.72</v>
      </c>
      <c r="U36" s="103">
        <v>22610.56</v>
      </c>
      <c r="V36" s="103">
        <v>446.74</v>
      </c>
      <c r="W36" s="37">
        <f t="shared" si="0"/>
        <v>245772.37</v>
      </c>
      <c r="X36" s="35">
        <f>IF(Паспорт!P36&gt;0,Паспорт!P36,X35)</f>
        <v>34.91</v>
      </c>
      <c r="Y36" s="27"/>
      <c r="Z36" s="33"/>
    </row>
    <row r="37" spans="2:26" ht="15.75">
      <c r="B37" s="19">
        <v>24</v>
      </c>
      <c r="C37" s="103">
        <v>6444.83</v>
      </c>
      <c r="D37" s="103">
        <v>495.05</v>
      </c>
      <c r="E37" s="103">
        <v>8926.67</v>
      </c>
      <c r="F37" s="103">
        <v>5197.39</v>
      </c>
      <c r="G37" s="103">
        <v>3.56</v>
      </c>
      <c r="H37" s="103">
        <v>9126.42</v>
      </c>
      <c r="I37" s="103">
        <v>702.83</v>
      </c>
      <c r="J37" s="103">
        <v>20489.96</v>
      </c>
      <c r="K37" s="103">
        <v>307.34</v>
      </c>
      <c r="L37" s="103">
        <v>944.58</v>
      </c>
      <c r="M37" s="103">
        <v>259.39</v>
      </c>
      <c r="N37" s="104">
        <v>181771.7</v>
      </c>
      <c r="O37" s="103">
        <v>774.25</v>
      </c>
      <c r="P37" s="103">
        <v>594.06</v>
      </c>
      <c r="Q37" s="103">
        <v>9118.81</v>
      </c>
      <c r="R37" s="103">
        <v>310.59</v>
      </c>
      <c r="S37" s="103">
        <v>529.22</v>
      </c>
      <c r="T37" s="103">
        <v>424.58</v>
      </c>
      <c r="U37" s="103">
        <v>21330.61</v>
      </c>
      <c r="V37" s="103">
        <v>469.63</v>
      </c>
      <c r="W37" s="37">
        <f t="shared" si="0"/>
        <v>268221.47</v>
      </c>
      <c r="X37" s="35">
        <f>IF(Паспорт!P37&gt;0,Паспорт!P37,X36)</f>
        <v>34.91</v>
      </c>
      <c r="Y37" s="27"/>
      <c r="Z37" s="33"/>
    </row>
    <row r="38" spans="2:26" ht="15.75">
      <c r="B38" s="19">
        <v>25</v>
      </c>
      <c r="C38" s="103">
        <v>5833.51</v>
      </c>
      <c r="D38" s="103">
        <v>178.26</v>
      </c>
      <c r="E38" s="103">
        <v>9313</v>
      </c>
      <c r="F38" s="103">
        <v>5357.38</v>
      </c>
      <c r="G38" s="103">
        <v>16.39</v>
      </c>
      <c r="H38" s="103">
        <v>9333.08</v>
      </c>
      <c r="I38" s="103">
        <v>667.84</v>
      </c>
      <c r="J38" s="103">
        <v>20332.82</v>
      </c>
      <c r="K38" s="103">
        <v>343.1</v>
      </c>
      <c r="L38" s="103">
        <v>972.1</v>
      </c>
      <c r="M38" s="103">
        <v>350.19</v>
      </c>
      <c r="N38" s="104">
        <v>154023</v>
      </c>
      <c r="O38" s="103">
        <v>793.83</v>
      </c>
      <c r="P38" s="103">
        <v>697.13</v>
      </c>
      <c r="Q38" s="103">
        <v>9302.59</v>
      </c>
      <c r="R38" s="103">
        <v>305.16</v>
      </c>
      <c r="S38" s="103">
        <v>561.92</v>
      </c>
      <c r="T38" s="103">
        <v>436.17</v>
      </c>
      <c r="U38" s="103">
        <v>12672.21</v>
      </c>
      <c r="V38" s="103">
        <v>493.99</v>
      </c>
      <c r="W38" s="37">
        <f t="shared" si="0"/>
        <v>231983.66999999998</v>
      </c>
      <c r="X38" s="35">
        <f>IF(Паспорт!P38&gt;0,Паспорт!P38,X37)</f>
        <v>34.91</v>
      </c>
      <c r="Y38" s="27"/>
      <c r="Z38" s="33"/>
    </row>
    <row r="39" spans="2:26" ht="15.75">
      <c r="B39" s="19">
        <v>26</v>
      </c>
      <c r="C39" s="103">
        <v>5528.39</v>
      </c>
      <c r="D39" s="103">
        <v>17938.01</v>
      </c>
      <c r="E39" s="103">
        <v>8624.83</v>
      </c>
      <c r="F39" s="103">
        <v>5152.12</v>
      </c>
      <c r="G39" s="103">
        <v>0</v>
      </c>
      <c r="H39" s="103">
        <v>8872.99</v>
      </c>
      <c r="I39" s="103">
        <v>687.87</v>
      </c>
      <c r="J39" s="103">
        <v>19742.7</v>
      </c>
      <c r="K39" s="103">
        <v>345.04</v>
      </c>
      <c r="L39" s="103">
        <v>950.95</v>
      </c>
      <c r="M39" s="103">
        <v>296.14</v>
      </c>
      <c r="N39" s="104">
        <v>135222.9</v>
      </c>
      <c r="O39" s="103">
        <v>776.96</v>
      </c>
      <c r="P39" s="103">
        <v>602.44</v>
      </c>
      <c r="Q39" s="103">
        <v>9640.79</v>
      </c>
      <c r="R39" s="103">
        <v>333.81</v>
      </c>
      <c r="S39" s="103">
        <v>553.03</v>
      </c>
      <c r="T39" s="103">
        <v>419.09</v>
      </c>
      <c r="U39" s="103">
        <v>36990.51</v>
      </c>
      <c r="V39" s="103">
        <v>474.94</v>
      </c>
      <c r="W39" s="37">
        <f t="shared" si="0"/>
        <v>253153.51</v>
      </c>
      <c r="X39" s="35">
        <f>IF(Паспорт!P39&gt;0,Паспорт!P39,X38)</f>
        <v>34.91</v>
      </c>
      <c r="Y39" s="27"/>
      <c r="Z39" s="33"/>
    </row>
    <row r="40" spans="2:26" ht="15.75">
      <c r="B40" s="19">
        <v>27</v>
      </c>
      <c r="C40" s="103">
        <v>5919.88</v>
      </c>
      <c r="D40" s="103">
        <v>8994.74</v>
      </c>
      <c r="E40" s="103">
        <v>10006.73</v>
      </c>
      <c r="F40" s="103">
        <v>5073.95</v>
      </c>
      <c r="G40" s="103">
        <v>0</v>
      </c>
      <c r="H40" s="103">
        <v>8687.87</v>
      </c>
      <c r="I40" s="103">
        <v>627.98</v>
      </c>
      <c r="J40" s="103">
        <v>20616.51</v>
      </c>
      <c r="K40" s="103">
        <v>323.11</v>
      </c>
      <c r="L40" s="103">
        <v>910.3</v>
      </c>
      <c r="M40" s="103">
        <v>254.51</v>
      </c>
      <c r="N40" s="104">
        <v>139339.3</v>
      </c>
      <c r="O40" s="103">
        <v>766.78</v>
      </c>
      <c r="P40" s="103">
        <v>685.24</v>
      </c>
      <c r="Q40" s="103">
        <v>7963.33</v>
      </c>
      <c r="R40" s="103">
        <v>340.08</v>
      </c>
      <c r="S40" s="103">
        <v>541.4</v>
      </c>
      <c r="T40" s="103">
        <v>413.05</v>
      </c>
      <c r="U40" s="103">
        <v>27054.34</v>
      </c>
      <c r="V40" s="103">
        <v>456.22</v>
      </c>
      <c r="W40" s="37">
        <f t="shared" si="0"/>
        <v>238975.31999999995</v>
      </c>
      <c r="X40" s="35">
        <f>IF(Паспорт!P40&gt;0,Паспорт!P40,X39)</f>
        <v>34.91</v>
      </c>
      <c r="Y40" s="27"/>
      <c r="Z40" s="33"/>
    </row>
    <row r="41" spans="2:26" ht="15.75">
      <c r="B41" s="19">
        <v>28</v>
      </c>
      <c r="C41" s="103">
        <v>6169.09</v>
      </c>
      <c r="D41" s="103">
        <v>67342.66</v>
      </c>
      <c r="E41" s="103">
        <v>8519.95</v>
      </c>
      <c r="F41" s="103">
        <v>5166.94</v>
      </c>
      <c r="G41" s="103">
        <v>0</v>
      </c>
      <c r="H41" s="103">
        <v>8949.49</v>
      </c>
      <c r="I41" s="103">
        <v>675.56</v>
      </c>
      <c r="J41" s="103">
        <v>20002.7</v>
      </c>
      <c r="K41" s="103">
        <v>307.74</v>
      </c>
      <c r="L41" s="103">
        <v>967.45</v>
      </c>
      <c r="M41" s="103">
        <v>264.72</v>
      </c>
      <c r="N41" s="104">
        <v>157022.3</v>
      </c>
      <c r="O41" s="103">
        <v>805.23</v>
      </c>
      <c r="P41" s="103">
        <v>637.1</v>
      </c>
      <c r="Q41" s="103">
        <v>8705.83</v>
      </c>
      <c r="R41" s="103">
        <v>348.08</v>
      </c>
      <c r="S41" s="103">
        <v>553.14</v>
      </c>
      <c r="T41" s="103">
        <v>420.25</v>
      </c>
      <c r="U41" s="103">
        <v>23652.92</v>
      </c>
      <c r="V41" s="103">
        <v>461.96</v>
      </c>
      <c r="W41" s="37">
        <f t="shared" si="0"/>
        <v>310973.11</v>
      </c>
      <c r="X41" s="35">
        <f>IF(Паспорт!P41&gt;0,Паспорт!P41,X40)</f>
        <v>34.91</v>
      </c>
      <c r="Y41" s="27"/>
      <c r="Z41" s="33"/>
    </row>
    <row r="42" spans="2:26" ht="19.5" customHeight="1">
      <c r="B42" s="19">
        <v>29</v>
      </c>
      <c r="C42" s="103">
        <v>6337.53</v>
      </c>
      <c r="D42" s="103">
        <v>142.2</v>
      </c>
      <c r="E42" s="103">
        <v>7797.24</v>
      </c>
      <c r="F42" s="103">
        <v>5161.83</v>
      </c>
      <c r="G42" s="103">
        <v>0</v>
      </c>
      <c r="H42" s="103">
        <v>8926.3</v>
      </c>
      <c r="I42" s="103">
        <v>654.77</v>
      </c>
      <c r="J42" s="103">
        <v>19141.84</v>
      </c>
      <c r="K42" s="103">
        <v>324.73</v>
      </c>
      <c r="L42" s="103">
        <v>915.13</v>
      </c>
      <c r="M42" s="103">
        <v>268.69</v>
      </c>
      <c r="N42" s="104">
        <v>139217.6</v>
      </c>
      <c r="O42" s="103">
        <v>794.05</v>
      </c>
      <c r="P42" s="103">
        <v>636.24</v>
      </c>
      <c r="Q42" s="103">
        <v>10104.72</v>
      </c>
      <c r="R42" s="103">
        <v>369.14</v>
      </c>
      <c r="S42" s="103">
        <v>566.56</v>
      </c>
      <c r="T42" s="103">
        <v>418.75</v>
      </c>
      <c r="U42" s="103">
        <v>37296.63</v>
      </c>
      <c r="V42" s="103">
        <v>429.6</v>
      </c>
      <c r="W42" s="37">
        <f t="shared" si="0"/>
        <v>239503.55000000002</v>
      </c>
      <c r="X42" s="35">
        <f>IF(Паспорт!P42&gt;0,Паспорт!P42,X41)</f>
        <v>34.91</v>
      </c>
      <c r="Y42" s="27"/>
      <c r="Z42" s="33"/>
    </row>
    <row r="43" spans="2:26" ht="20.25" customHeight="1">
      <c r="B43" s="19">
        <v>30</v>
      </c>
      <c r="C43" s="103">
        <v>6153.83</v>
      </c>
      <c r="D43" s="103">
        <v>554.76</v>
      </c>
      <c r="E43" s="103">
        <v>6919.08</v>
      </c>
      <c r="F43" s="103">
        <v>5229.66</v>
      </c>
      <c r="G43" s="103">
        <v>3.74</v>
      </c>
      <c r="H43" s="103">
        <v>9569.66</v>
      </c>
      <c r="I43" s="103">
        <v>643.14</v>
      </c>
      <c r="J43" s="103">
        <v>25588.84</v>
      </c>
      <c r="K43" s="103">
        <v>319.42</v>
      </c>
      <c r="L43" s="103">
        <v>920.52</v>
      </c>
      <c r="M43" s="103">
        <v>264.38</v>
      </c>
      <c r="N43" s="104">
        <v>140498.4</v>
      </c>
      <c r="O43" s="103">
        <v>765.75</v>
      </c>
      <c r="P43" s="103">
        <v>653.4</v>
      </c>
      <c r="Q43" s="103">
        <v>8629.39</v>
      </c>
      <c r="R43" s="103">
        <v>387.82</v>
      </c>
      <c r="S43" s="103">
        <v>561.45</v>
      </c>
      <c r="T43" s="103">
        <v>409.42</v>
      </c>
      <c r="U43" s="103">
        <v>34185.53</v>
      </c>
      <c r="V43" s="103">
        <v>438.81</v>
      </c>
      <c r="W43" s="37">
        <f t="shared" si="0"/>
        <v>242697</v>
      </c>
      <c r="X43" s="35">
        <f>IF(Паспорт!P43&gt;0,Паспорт!P43,X42)</f>
        <v>34.91</v>
      </c>
      <c r="Y43" s="27"/>
      <c r="Z43" s="33"/>
    </row>
    <row r="44" spans="2:26" ht="20.25" customHeight="1" hidden="1">
      <c r="B44" s="19">
        <v>31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37">
        <f>SUM(C44:V44)</f>
        <v>0</v>
      </c>
      <c r="X44" s="35">
        <f>IF(Паспорт!P44&gt;0,Паспорт!P44,X43)</f>
        <v>34.91</v>
      </c>
      <c r="Y44" s="27"/>
      <c r="Z44" s="33"/>
    </row>
    <row r="45" spans="2:27" ht="66" customHeight="1">
      <c r="B45" s="19" t="s">
        <v>41</v>
      </c>
      <c r="C45" s="39">
        <f aca="true" t="shared" si="1" ref="C45:V45">SUM(C14:C43)</f>
        <v>204050.12999999998</v>
      </c>
      <c r="D45" s="39">
        <f t="shared" si="1"/>
        <v>394542.95</v>
      </c>
      <c r="E45" s="39">
        <f t="shared" si="1"/>
        <v>276168.46</v>
      </c>
      <c r="F45" s="39">
        <f t="shared" si="1"/>
        <v>169217.30000000002</v>
      </c>
      <c r="G45" s="39">
        <f t="shared" si="1"/>
        <v>5054.030000000002</v>
      </c>
      <c r="H45" s="39">
        <f t="shared" si="1"/>
        <v>304553.81999999995</v>
      </c>
      <c r="I45" s="39">
        <f t="shared" si="1"/>
        <v>22286.190000000002</v>
      </c>
      <c r="J45" s="39">
        <f t="shared" si="1"/>
        <v>572786.8899999999</v>
      </c>
      <c r="K45" s="39">
        <f t="shared" si="1"/>
        <v>11135.510000000002</v>
      </c>
      <c r="L45" s="39">
        <f t="shared" si="1"/>
        <v>32895.659999999996</v>
      </c>
      <c r="M45" s="39">
        <f t="shared" si="1"/>
        <v>10058.14</v>
      </c>
      <c r="N45" s="39">
        <f t="shared" si="1"/>
        <v>5383862.600000001</v>
      </c>
      <c r="O45" s="39">
        <f t="shared" si="1"/>
        <v>25688.409999999993</v>
      </c>
      <c r="P45" s="39">
        <f t="shared" si="1"/>
        <v>20446.340000000004</v>
      </c>
      <c r="Q45" s="39">
        <f t="shared" si="1"/>
        <v>279327.08999999997</v>
      </c>
      <c r="R45" s="39">
        <f t="shared" si="1"/>
        <v>12776.979999999998</v>
      </c>
      <c r="S45" s="39">
        <f t="shared" si="1"/>
        <v>20326.69</v>
      </c>
      <c r="T45" s="39">
        <f t="shared" si="1"/>
        <v>13777.76</v>
      </c>
      <c r="U45" s="39">
        <f t="shared" si="1"/>
        <v>633431.9800000001</v>
      </c>
      <c r="V45" s="39">
        <f t="shared" si="1"/>
        <v>15217.809999999998</v>
      </c>
      <c r="W45" s="38">
        <f>SUM(W14:W44)</f>
        <v>8407604.74</v>
      </c>
      <c r="X45" s="36">
        <f>SUMPRODUCT(X14:X44,W14:W44)/SUM(W14:W44)</f>
        <v>34.92324020711515</v>
      </c>
      <c r="Y45" s="32"/>
      <c r="Z45" s="128" t="s">
        <v>42</v>
      </c>
      <c r="AA45" s="128"/>
    </row>
    <row r="46" spans="2:26" ht="14.25" customHeight="1" hidden="1">
      <c r="B46" s="7">
        <v>31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8"/>
      <c r="Z46"/>
    </row>
    <row r="47" spans="3:26" ht="12.75"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29"/>
      <c r="Z47"/>
    </row>
    <row r="48" spans="3:25" ht="18" customHeight="1">
      <c r="C48" s="13" t="s">
        <v>37</v>
      </c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 t="s">
        <v>1</v>
      </c>
      <c r="P48" s="14" t="s">
        <v>38</v>
      </c>
      <c r="Q48" s="14"/>
      <c r="R48" s="14"/>
      <c r="S48" s="14"/>
      <c r="T48" s="14"/>
      <c r="U48" s="14"/>
      <c r="V48" s="139" t="s">
        <v>97</v>
      </c>
      <c r="W48" s="139"/>
      <c r="X48" s="139"/>
      <c r="Y48" s="31"/>
    </row>
    <row r="49" spans="3:25" ht="12.75">
      <c r="C49" s="1"/>
      <c r="D49" s="1" t="s">
        <v>40</v>
      </c>
      <c r="O49" s="2"/>
      <c r="P49" s="15" t="s">
        <v>0</v>
      </c>
      <c r="Q49" s="15"/>
      <c r="W49" s="15" t="s">
        <v>29</v>
      </c>
      <c r="Y49" s="2"/>
    </row>
    <row r="50" spans="1:24" ht="12.75">
      <c r="A50" s="83"/>
      <c r="B50" s="82" t="s">
        <v>30</v>
      </c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138"/>
      <c r="W50" s="138"/>
      <c r="X50" s="83"/>
    </row>
    <row r="51" spans="1:24" ht="12.75">
      <c r="A51" s="83"/>
      <c r="B51" s="82" t="s">
        <v>31</v>
      </c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138" t="s">
        <v>92</v>
      </c>
      <c r="W51" s="138"/>
      <c r="X51" s="83"/>
    </row>
    <row r="52" spans="1:24" ht="12.75">
      <c r="A52" s="83"/>
      <c r="B52" s="85" t="s">
        <v>52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.75">
      <c r="A53" s="83"/>
      <c r="B53" s="8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5">
      <c r="A54" s="83"/>
      <c r="B54" s="83"/>
      <c r="C54" s="122" t="s">
        <v>36</v>
      </c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</row>
    <row r="55" spans="1:24" ht="15">
      <c r="A55" s="83"/>
      <c r="B55" s="123" t="s">
        <v>54</v>
      </c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</row>
    <row r="56" spans="1:24" ht="14.25">
      <c r="A56" s="83"/>
      <c r="B56" s="123" t="s">
        <v>53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</row>
    <row r="57" spans="1:24" ht="15">
      <c r="A57" s="83"/>
      <c r="B57" s="124" t="s">
        <v>101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</row>
    <row r="58" spans="2:24" ht="14.2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</row>
    <row r="59" spans="2:24" ht="27" customHeight="1">
      <c r="B59" s="109" t="s">
        <v>26</v>
      </c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81"/>
      <c r="V59" s="81"/>
      <c r="W59" s="130" t="s">
        <v>41</v>
      </c>
      <c r="X59" s="125" t="s">
        <v>44</v>
      </c>
    </row>
    <row r="60" spans="2:24" ht="48.75" customHeight="1">
      <c r="B60" s="110"/>
      <c r="C60" s="109" t="s">
        <v>70</v>
      </c>
      <c r="D60" s="109" t="s">
        <v>71</v>
      </c>
      <c r="E60" s="131" t="s">
        <v>94</v>
      </c>
      <c r="F60" s="131" t="s">
        <v>93</v>
      </c>
      <c r="G60" s="109" t="s">
        <v>76</v>
      </c>
      <c r="H60" s="109" t="s">
        <v>77</v>
      </c>
      <c r="I60" s="109" t="s">
        <v>78</v>
      </c>
      <c r="J60" s="109" t="s">
        <v>79</v>
      </c>
      <c r="K60" s="131" t="s">
        <v>80</v>
      </c>
      <c r="L60" s="109" t="s">
        <v>81</v>
      </c>
      <c r="M60" s="131" t="s">
        <v>99</v>
      </c>
      <c r="N60" s="109" t="s">
        <v>82</v>
      </c>
      <c r="O60" s="134" t="s">
        <v>83</v>
      </c>
      <c r="P60" s="109" t="s">
        <v>84</v>
      </c>
      <c r="Q60" s="109" t="s">
        <v>85</v>
      </c>
      <c r="R60" s="109" t="s">
        <v>86</v>
      </c>
      <c r="S60" s="109" t="s">
        <v>87</v>
      </c>
      <c r="T60" s="140" t="s">
        <v>88</v>
      </c>
      <c r="U60" s="109" t="s">
        <v>89</v>
      </c>
      <c r="V60" s="109"/>
      <c r="W60" s="130"/>
      <c r="X60" s="126"/>
    </row>
    <row r="61" spans="2:24" ht="15.75" customHeight="1">
      <c r="B61" s="110"/>
      <c r="C61" s="110"/>
      <c r="D61" s="110"/>
      <c r="E61" s="132"/>
      <c r="F61" s="132"/>
      <c r="G61" s="110"/>
      <c r="H61" s="110"/>
      <c r="I61" s="110"/>
      <c r="J61" s="110"/>
      <c r="K61" s="132"/>
      <c r="L61" s="110"/>
      <c r="M61" s="132"/>
      <c r="N61" s="110"/>
      <c r="O61" s="135"/>
      <c r="P61" s="110"/>
      <c r="Q61" s="110"/>
      <c r="R61" s="110"/>
      <c r="S61" s="110"/>
      <c r="T61" s="141"/>
      <c r="U61" s="110"/>
      <c r="V61" s="110"/>
      <c r="W61" s="130"/>
      <c r="X61" s="126"/>
    </row>
    <row r="62" spans="2:24" ht="35.25" customHeight="1">
      <c r="B62" s="111"/>
      <c r="C62" s="112"/>
      <c r="D62" s="112"/>
      <c r="E62" s="133"/>
      <c r="F62" s="133"/>
      <c r="G62" s="112"/>
      <c r="H62" s="112"/>
      <c r="I62" s="112"/>
      <c r="J62" s="112"/>
      <c r="K62" s="133"/>
      <c r="L62" s="112"/>
      <c r="M62" s="133"/>
      <c r="N62" s="112"/>
      <c r="O62" s="136"/>
      <c r="P62" s="112"/>
      <c r="Q62" s="112"/>
      <c r="R62" s="112"/>
      <c r="S62" s="112"/>
      <c r="T62" s="142"/>
      <c r="U62" s="112"/>
      <c r="V62" s="112"/>
      <c r="W62" s="130"/>
      <c r="X62" s="127"/>
    </row>
    <row r="63" spans="2:24" ht="15.75">
      <c r="B63" s="17">
        <v>1</v>
      </c>
      <c r="C63" s="103">
        <v>6405.91</v>
      </c>
      <c r="D63" s="103">
        <v>418.65</v>
      </c>
      <c r="E63" s="103">
        <v>3152.11</v>
      </c>
      <c r="F63" s="104">
        <v>36423.14</v>
      </c>
      <c r="G63" s="103">
        <v>2050.91</v>
      </c>
      <c r="H63" s="103">
        <v>167.42</v>
      </c>
      <c r="I63" s="103">
        <v>293.48</v>
      </c>
      <c r="J63" s="103">
        <v>790.57</v>
      </c>
      <c r="K63" s="103">
        <v>29153.64</v>
      </c>
      <c r="L63" s="103">
        <v>29842.04</v>
      </c>
      <c r="M63" s="103">
        <v>22797.32</v>
      </c>
      <c r="N63" s="103">
        <v>2467.4</v>
      </c>
      <c r="O63" s="103">
        <v>543.85</v>
      </c>
      <c r="P63" s="103">
        <v>247.65</v>
      </c>
      <c r="Q63" s="103">
        <v>378.67</v>
      </c>
      <c r="R63" s="103">
        <v>194</v>
      </c>
      <c r="S63" s="103">
        <v>9226.41</v>
      </c>
      <c r="T63" s="103">
        <v>0</v>
      </c>
      <c r="U63" s="103">
        <v>765.14</v>
      </c>
      <c r="V63" s="87"/>
      <c r="W63" s="37">
        <f aca="true" t="shared" si="2" ref="W63:W92">SUM(C63:T63)</f>
        <v>144553.17</v>
      </c>
      <c r="X63" s="53">
        <v>34.97</v>
      </c>
    </row>
    <row r="64" spans="2:24" ht="15.75">
      <c r="B64" s="17">
        <v>2</v>
      </c>
      <c r="C64" s="103">
        <v>6230.21</v>
      </c>
      <c r="D64" s="103">
        <v>367.78</v>
      </c>
      <c r="E64" s="103">
        <v>2952.8</v>
      </c>
      <c r="F64" s="104">
        <v>0</v>
      </c>
      <c r="G64" s="103">
        <v>1669.58</v>
      </c>
      <c r="H64" s="103">
        <v>140.1</v>
      </c>
      <c r="I64" s="103">
        <v>249.03</v>
      </c>
      <c r="J64" s="103">
        <v>644.55</v>
      </c>
      <c r="K64" s="103">
        <v>26925.68</v>
      </c>
      <c r="L64" s="103">
        <v>12027.41</v>
      </c>
      <c r="M64" s="103">
        <v>21702.04</v>
      </c>
      <c r="N64" s="103">
        <v>2189.84</v>
      </c>
      <c r="O64" s="103">
        <v>446.83</v>
      </c>
      <c r="P64" s="103">
        <v>232.15</v>
      </c>
      <c r="Q64" s="103">
        <v>277.64</v>
      </c>
      <c r="R64" s="103">
        <v>176.98</v>
      </c>
      <c r="S64" s="103">
        <v>7424.41</v>
      </c>
      <c r="T64" s="103">
        <v>0</v>
      </c>
      <c r="U64" s="103">
        <v>753.62</v>
      </c>
      <c r="V64" s="87"/>
      <c r="W64" s="37">
        <f t="shared" si="2"/>
        <v>83657.02999999998</v>
      </c>
      <c r="X64" s="35">
        <f aca="true" t="shared" si="3" ref="X64:X92">X15</f>
        <v>34.97</v>
      </c>
    </row>
    <row r="65" spans="2:24" ht="15.75">
      <c r="B65" s="17">
        <v>3</v>
      </c>
      <c r="C65" s="103">
        <v>5502.5</v>
      </c>
      <c r="D65" s="103">
        <v>323.84</v>
      </c>
      <c r="E65" s="103">
        <v>2769.19</v>
      </c>
      <c r="F65" s="104">
        <v>0</v>
      </c>
      <c r="G65" s="103">
        <v>1865.55</v>
      </c>
      <c r="H65" s="103">
        <v>128.72</v>
      </c>
      <c r="I65" s="103">
        <v>241.97</v>
      </c>
      <c r="J65" s="103">
        <v>808.82</v>
      </c>
      <c r="K65" s="103">
        <v>23224.99</v>
      </c>
      <c r="L65" s="103">
        <v>24794.18</v>
      </c>
      <c r="M65" s="103">
        <v>24225.05</v>
      </c>
      <c r="N65" s="103">
        <v>2065.38</v>
      </c>
      <c r="O65" s="103">
        <v>398.44</v>
      </c>
      <c r="P65" s="103">
        <v>222.07</v>
      </c>
      <c r="Q65" s="103">
        <v>250.22</v>
      </c>
      <c r="R65" s="103">
        <v>167.82</v>
      </c>
      <c r="S65" s="103">
        <v>6202.87</v>
      </c>
      <c r="T65" s="103">
        <v>0</v>
      </c>
      <c r="U65" s="103">
        <v>692.93</v>
      </c>
      <c r="V65" s="87"/>
      <c r="W65" s="37">
        <f t="shared" si="2"/>
        <v>93191.61000000002</v>
      </c>
      <c r="X65" s="35">
        <f t="shared" si="3"/>
        <v>34.97</v>
      </c>
    </row>
    <row r="66" spans="2:24" ht="15.75">
      <c r="B66" s="17">
        <v>4</v>
      </c>
      <c r="C66" s="103">
        <v>5738.49</v>
      </c>
      <c r="D66" s="103">
        <v>326</v>
      </c>
      <c r="E66" s="103">
        <v>2732.39</v>
      </c>
      <c r="F66" s="104">
        <v>0</v>
      </c>
      <c r="G66" s="103">
        <v>237.79</v>
      </c>
      <c r="H66" s="103">
        <v>143.29</v>
      </c>
      <c r="I66" s="103">
        <v>238.52</v>
      </c>
      <c r="J66" s="103">
        <v>645.91</v>
      </c>
      <c r="K66" s="103">
        <v>23852.4</v>
      </c>
      <c r="L66" s="103">
        <v>26382.68</v>
      </c>
      <c r="M66" s="103">
        <v>22088.17</v>
      </c>
      <c r="N66" s="103">
        <v>2143.02</v>
      </c>
      <c r="O66" s="103">
        <v>416.88</v>
      </c>
      <c r="P66" s="103">
        <v>213.26</v>
      </c>
      <c r="Q66" s="103">
        <v>250.78</v>
      </c>
      <c r="R66" s="103">
        <v>164.83</v>
      </c>
      <c r="S66" s="103">
        <v>6439.61</v>
      </c>
      <c r="T66" s="103">
        <v>0</v>
      </c>
      <c r="U66" s="103">
        <v>803.57</v>
      </c>
      <c r="V66" s="87"/>
      <c r="W66" s="37">
        <f t="shared" si="2"/>
        <v>92014.02</v>
      </c>
      <c r="X66" s="35">
        <f t="shared" si="3"/>
        <v>34.97</v>
      </c>
    </row>
    <row r="67" spans="2:24" ht="15.75">
      <c r="B67" s="17">
        <v>5</v>
      </c>
      <c r="C67" s="103">
        <v>5736.15</v>
      </c>
      <c r="D67" s="103">
        <v>305.46</v>
      </c>
      <c r="E67" s="103">
        <v>2713.64</v>
      </c>
      <c r="F67" s="104">
        <v>1894.23</v>
      </c>
      <c r="G67" s="103">
        <v>158.54</v>
      </c>
      <c r="H67" s="103">
        <v>127.5</v>
      </c>
      <c r="I67" s="103">
        <v>228.93</v>
      </c>
      <c r="J67" s="103">
        <v>678.61</v>
      </c>
      <c r="K67" s="103">
        <v>24344.99</v>
      </c>
      <c r="L67" s="103">
        <v>26695.67</v>
      </c>
      <c r="M67" s="103">
        <v>19389.75</v>
      </c>
      <c r="N67" s="103">
        <v>2028.59</v>
      </c>
      <c r="O67" s="103">
        <v>396.72</v>
      </c>
      <c r="P67" s="103">
        <v>228.14</v>
      </c>
      <c r="Q67" s="103">
        <v>258.26</v>
      </c>
      <c r="R67" s="103">
        <v>163.29</v>
      </c>
      <c r="S67" s="103">
        <v>5635.05</v>
      </c>
      <c r="T67" s="103">
        <v>0</v>
      </c>
      <c r="U67" s="103">
        <v>609.01</v>
      </c>
      <c r="V67" s="87"/>
      <c r="W67" s="37">
        <f t="shared" si="2"/>
        <v>90983.51999999999</v>
      </c>
      <c r="X67" s="35">
        <f t="shared" si="3"/>
        <v>34.97</v>
      </c>
    </row>
    <row r="68" spans="2:24" ht="15.75">
      <c r="B68" s="17">
        <v>6</v>
      </c>
      <c r="C68" s="103">
        <v>6233.12</v>
      </c>
      <c r="D68" s="103">
        <v>318.01</v>
      </c>
      <c r="E68" s="103">
        <v>2920.35</v>
      </c>
      <c r="F68" s="104">
        <v>0</v>
      </c>
      <c r="G68" s="103">
        <v>2299.6</v>
      </c>
      <c r="H68" s="103">
        <v>118.11</v>
      </c>
      <c r="I68" s="103">
        <v>236.44</v>
      </c>
      <c r="J68" s="103">
        <v>565.11</v>
      </c>
      <c r="K68" s="103">
        <v>24738.62</v>
      </c>
      <c r="L68" s="103">
        <v>24371.16</v>
      </c>
      <c r="M68" s="103">
        <v>20500.57</v>
      </c>
      <c r="N68" s="103">
        <v>2132.48</v>
      </c>
      <c r="O68" s="103">
        <v>426.41</v>
      </c>
      <c r="P68" s="103">
        <v>173.29</v>
      </c>
      <c r="Q68" s="103">
        <v>299.16</v>
      </c>
      <c r="R68" s="103">
        <v>171.28</v>
      </c>
      <c r="S68" s="103">
        <v>6786.5</v>
      </c>
      <c r="T68" s="103">
        <v>0</v>
      </c>
      <c r="U68" s="103">
        <v>846.44</v>
      </c>
      <c r="V68" s="87"/>
      <c r="W68" s="37">
        <f t="shared" si="2"/>
        <v>92290.20999999999</v>
      </c>
      <c r="X68" s="35">
        <f t="shared" si="3"/>
        <v>34.97</v>
      </c>
    </row>
    <row r="69" spans="2:24" ht="15.75">
      <c r="B69" s="17">
        <v>7</v>
      </c>
      <c r="C69" s="103">
        <v>6330.69</v>
      </c>
      <c r="D69" s="103">
        <v>376.83</v>
      </c>
      <c r="E69" s="103">
        <v>3124.05</v>
      </c>
      <c r="F69" s="104">
        <v>2268.37</v>
      </c>
      <c r="G69" s="103">
        <v>2223.66</v>
      </c>
      <c r="H69" s="103">
        <v>134.19</v>
      </c>
      <c r="I69" s="103">
        <v>271.87</v>
      </c>
      <c r="J69" s="103">
        <v>681.91</v>
      </c>
      <c r="K69" s="103">
        <v>26453.1</v>
      </c>
      <c r="L69" s="103">
        <v>12592.91</v>
      </c>
      <c r="M69" s="103">
        <v>21646.12</v>
      </c>
      <c r="N69" s="103">
        <v>2399.96</v>
      </c>
      <c r="O69" s="103">
        <v>480.69</v>
      </c>
      <c r="P69" s="103">
        <v>229.62</v>
      </c>
      <c r="Q69" s="103">
        <v>327.13</v>
      </c>
      <c r="R69" s="103">
        <v>181.75</v>
      </c>
      <c r="S69" s="103">
        <v>8578.49</v>
      </c>
      <c r="T69" s="103">
        <v>0</v>
      </c>
      <c r="U69" s="103">
        <v>888.6</v>
      </c>
      <c r="V69" s="87"/>
      <c r="W69" s="37">
        <f t="shared" si="2"/>
        <v>88301.34000000001</v>
      </c>
      <c r="X69" s="35">
        <f t="shared" si="3"/>
        <v>34.89</v>
      </c>
    </row>
    <row r="70" spans="2:24" ht="15.75">
      <c r="B70" s="17">
        <v>8</v>
      </c>
      <c r="C70" s="103">
        <v>6326.96</v>
      </c>
      <c r="D70" s="103">
        <v>410.62</v>
      </c>
      <c r="E70" s="103">
        <v>3161.5</v>
      </c>
      <c r="F70" s="104">
        <v>1353.43</v>
      </c>
      <c r="G70" s="103">
        <v>3917.63</v>
      </c>
      <c r="H70" s="103">
        <v>151.37</v>
      </c>
      <c r="I70" s="103">
        <v>305.23</v>
      </c>
      <c r="J70" s="103">
        <v>1003.51</v>
      </c>
      <c r="K70" s="103">
        <v>30533.65</v>
      </c>
      <c r="L70" s="103">
        <v>27856.7</v>
      </c>
      <c r="M70" s="103">
        <v>21502.37</v>
      </c>
      <c r="N70" s="103">
        <v>2807.3</v>
      </c>
      <c r="O70" s="103">
        <v>564.1</v>
      </c>
      <c r="P70" s="103">
        <v>276.94</v>
      </c>
      <c r="Q70" s="103">
        <v>337.99</v>
      </c>
      <c r="R70" s="103">
        <v>203.9</v>
      </c>
      <c r="S70" s="103">
        <v>9646.08</v>
      </c>
      <c r="T70" s="103">
        <v>0</v>
      </c>
      <c r="U70" s="103">
        <v>779.93</v>
      </c>
      <c r="V70" s="87"/>
      <c r="W70" s="37">
        <f t="shared" si="2"/>
        <v>110359.28000000001</v>
      </c>
      <c r="X70" s="35">
        <f t="shared" si="3"/>
        <v>34.89</v>
      </c>
    </row>
    <row r="71" spans="2:24" ht="15.75">
      <c r="B71" s="17">
        <v>9</v>
      </c>
      <c r="C71" s="103">
        <v>6498.21</v>
      </c>
      <c r="D71" s="103">
        <v>448.44</v>
      </c>
      <c r="E71" s="103">
        <v>3102.97</v>
      </c>
      <c r="F71" s="104">
        <v>0</v>
      </c>
      <c r="G71" s="103">
        <v>3643.12</v>
      </c>
      <c r="H71" s="103">
        <v>178.86</v>
      </c>
      <c r="I71" s="103">
        <v>297.19</v>
      </c>
      <c r="J71" s="103">
        <v>797.12</v>
      </c>
      <c r="K71" s="103">
        <v>29168.72</v>
      </c>
      <c r="L71" s="103">
        <v>29342.76</v>
      </c>
      <c r="M71" s="103">
        <v>21900.5</v>
      </c>
      <c r="N71" s="103">
        <v>2714.07</v>
      </c>
      <c r="O71" s="103">
        <v>538.52</v>
      </c>
      <c r="P71" s="103">
        <v>266.62</v>
      </c>
      <c r="Q71" s="103">
        <v>324.47</v>
      </c>
      <c r="R71" s="103">
        <v>201.67</v>
      </c>
      <c r="S71" s="103">
        <v>8170.3</v>
      </c>
      <c r="T71" s="103">
        <v>149900.9</v>
      </c>
      <c r="U71" s="103">
        <v>987.07</v>
      </c>
      <c r="V71" s="87"/>
      <c r="W71" s="37">
        <f t="shared" si="2"/>
        <v>257494.44</v>
      </c>
      <c r="X71" s="35">
        <f t="shared" si="3"/>
        <v>34.89</v>
      </c>
    </row>
    <row r="72" spans="2:24" ht="15.75">
      <c r="B72" s="17">
        <v>10</v>
      </c>
      <c r="C72" s="103">
        <v>6124.23</v>
      </c>
      <c r="D72" s="103">
        <v>429.13</v>
      </c>
      <c r="E72" s="103">
        <v>3014.86</v>
      </c>
      <c r="F72" s="104">
        <v>0</v>
      </c>
      <c r="G72" s="103">
        <v>2739.61</v>
      </c>
      <c r="H72" s="103">
        <v>177.05</v>
      </c>
      <c r="I72" s="103">
        <v>271.86</v>
      </c>
      <c r="J72" s="103">
        <v>756.85</v>
      </c>
      <c r="K72" s="103">
        <v>24055.93</v>
      </c>
      <c r="L72" s="103">
        <v>30192.56</v>
      </c>
      <c r="M72" s="103">
        <v>22336.43</v>
      </c>
      <c r="N72" s="103">
        <v>2425.46</v>
      </c>
      <c r="O72" s="103">
        <v>475.44</v>
      </c>
      <c r="P72" s="103">
        <v>282.17</v>
      </c>
      <c r="Q72" s="103">
        <v>308.42</v>
      </c>
      <c r="R72" s="103">
        <v>187.96</v>
      </c>
      <c r="S72" s="103">
        <v>6668.48</v>
      </c>
      <c r="T72" s="103">
        <v>0</v>
      </c>
      <c r="U72" s="103">
        <v>777.83</v>
      </c>
      <c r="V72" s="87"/>
      <c r="W72" s="37">
        <f t="shared" si="2"/>
        <v>100446.44000000002</v>
      </c>
      <c r="X72" s="35">
        <f t="shared" si="3"/>
        <v>34.89</v>
      </c>
    </row>
    <row r="73" spans="2:24" ht="15.75">
      <c r="B73" s="17">
        <v>11</v>
      </c>
      <c r="C73" s="103">
        <v>5756.95</v>
      </c>
      <c r="D73" s="103">
        <v>351.44</v>
      </c>
      <c r="E73" s="103">
        <v>2803.84</v>
      </c>
      <c r="F73" s="104">
        <v>0</v>
      </c>
      <c r="G73" s="103">
        <v>1392.17</v>
      </c>
      <c r="H73" s="103">
        <v>155.61</v>
      </c>
      <c r="I73" s="103">
        <v>251.16</v>
      </c>
      <c r="J73" s="103">
        <v>788.83</v>
      </c>
      <c r="K73" s="103">
        <v>24426.3</v>
      </c>
      <c r="L73" s="103">
        <v>25665.87</v>
      </c>
      <c r="M73" s="103">
        <v>21336.59</v>
      </c>
      <c r="N73" s="103">
        <v>2416.53</v>
      </c>
      <c r="O73" s="103">
        <v>445.18</v>
      </c>
      <c r="P73" s="103">
        <v>237.39</v>
      </c>
      <c r="Q73" s="103">
        <v>295.53</v>
      </c>
      <c r="R73" s="103">
        <v>180.67</v>
      </c>
      <c r="S73" s="103">
        <v>6208.13</v>
      </c>
      <c r="T73" s="103">
        <v>0</v>
      </c>
      <c r="U73" s="103">
        <v>725.92</v>
      </c>
      <c r="V73" s="87"/>
      <c r="W73" s="37">
        <f t="shared" si="2"/>
        <v>92712.18999999999</v>
      </c>
      <c r="X73" s="35">
        <f t="shared" si="3"/>
        <v>34.89</v>
      </c>
    </row>
    <row r="74" spans="2:24" ht="15.75">
      <c r="B74" s="17">
        <v>12</v>
      </c>
      <c r="C74" s="103">
        <v>6205.13</v>
      </c>
      <c r="D74" s="103">
        <v>428.03</v>
      </c>
      <c r="E74" s="103">
        <v>3239.13</v>
      </c>
      <c r="F74" s="104">
        <v>161004.8</v>
      </c>
      <c r="G74" s="103">
        <v>1349.52</v>
      </c>
      <c r="H74" s="103">
        <v>171.08</v>
      </c>
      <c r="I74" s="103">
        <v>279.15</v>
      </c>
      <c r="J74" s="103">
        <v>738</v>
      </c>
      <c r="K74" s="103">
        <v>27150.31</v>
      </c>
      <c r="L74" s="103">
        <v>25890.6</v>
      </c>
      <c r="M74" s="103">
        <v>20475.6</v>
      </c>
      <c r="N74" s="103">
        <v>2680.04</v>
      </c>
      <c r="O74" s="103">
        <v>454.33</v>
      </c>
      <c r="P74" s="103">
        <v>236.83</v>
      </c>
      <c r="Q74" s="103">
        <v>289.58</v>
      </c>
      <c r="R74" s="103">
        <v>199.12</v>
      </c>
      <c r="S74" s="103">
        <v>6698.27</v>
      </c>
      <c r="T74" s="103">
        <v>4625.1</v>
      </c>
      <c r="U74" s="103">
        <v>695.12</v>
      </c>
      <c r="V74" s="87"/>
      <c r="W74" s="37">
        <f t="shared" si="2"/>
        <v>262114.61999999994</v>
      </c>
      <c r="X74" s="35">
        <f t="shared" si="3"/>
        <v>34.89</v>
      </c>
    </row>
    <row r="75" spans="2:24" ht="15.75">
      <c r="B75" s="17">
        <v>13</v>
      </c>
      <c r="C75" s="103">
        <v>5907</v>
      </c>
      <c r="D75" s="103">
        <v>361.38</v>
      </c>
      <c r="E75" s="103">
        <v>3260.65</v>
      </c>
      <c r="F75" s="104">
        <v>1670.6</v>
      </c>
      <c r="G75" s="103">
        <v>3827.3</v>
      </c>
      <c r="H75" s="103">
        <v>160.14</v>
      </c>
      <c r="I75" s="103">
        <v>255.06</v>
      </c>
      <c r="J75" s="103">
        <v>719.63</v>
      </c>
      <c r="K75" s="103">
        <v>24552.23</v>
      </c>
      <c r="L75" s="103">
        <v>29554.97</v>
      </c>
      <c r="M75" s="103">
        <v>21615.75</v>
      </c>
      <c r="N75" s="103">
        <v>2360.39</v>
      </c>
      <c r="O75" s="103">
        <v>453.14</v>
      </c>
      <c r="P75" s="103">
        <v>270.64</v>
      </c>
      <c r="Q75" s="103">
        <v>281.35</v>
      </c>
      <c r="R75" s="103">
        <v>190.81</v>
      </c>
      <c r="S75" s="103">
        <v>5957.57</v>
      </c>
      <c r="T75" s="103">
        <v>0</v>
      </c>
      <c r="U75" s="103">
        <v>559.67</v>
      </c>
      <c r="V75" s="87"/>
      <c r="W75" s="37">
        <f t="shared" si="2"/>
        <v>101398.60999999999</v>
      </c>
      <c r="X75" s="35">
        <f t="shared" si="3"/>
        <v>34.89</v>
      </c>
    </row>
    <row r="76" spans="2:24" ht="15.75">
      <c r="B76" s="17">
        <v>14</v>
      </c>
      <c r="C76" s="103">
        <v>5623.65</v>
      </c>
      <c r="D76" s="103">
        <v>346.95</v>
      </c>
      <c r="E76" s="103">
        <v>2887.74</v>
      </c>
      <c r="F76" s="104">
        <v>0</v>
      </c>
      <c r="G76" s="103">
        <v>2565.71</v>
      </c>
      <c r="H76" s="103">
        <v>141.65</v>
      </c>
      <c r="I76" s="103">
        <v>235.88</v>
      </c>
      <c r="J76" s="103">
        <v>839.06</v>
      </c>
      <c r="K76" s="103">
        <v>23068.21</v>
      </c>
      <c r="L76" s="103">
        <v>25856.9</v>
      </c>
      <c r="M76" s="103">
        <v>20303.9</v>
      </c>
      <c r="N76" s="103">
        <v>2227.76</v>
      </c>
      <c r="O76" s="103">
        <v>381.77</v>
      </c>
      <c r="P76" s="103">
        <v>265.1</v>
      </c>
      <c r="Q76" s="103">
        <v>239.13</v>
      </c>
      <c r="R76" s="103">
        <v>171.75</v>
      </c>
      <c r="S76" s="103">
        <v>5669.44</v>
      </c>
      <c r="T76" s="103">
        <v>0</v>
      </c>
      <c r="U76" s="103">
        <v>629.33</v>
      </c>
      <c r="V76" s="87"/>
      <c r="W76" s="37">
        <f t="shared" si="2"/>
        <v>90824.6</v>
      </c>
      <c r="X76" s="35">
        <f t="shared" si="3"/>
        <v>34.94</v>
      </c>
    </row>
    <row r="77" spans="2:24" ht="15.75">
      <c r="B77" s="17">
        <v>15</v>
      </c>
      <c r="C77" s="103">
        <v>5585.62</v>
      </c>
      <c r="D77" s="103">
        <v>302.33</v>
      </c>
      <c r="E77" s="103">
        <v>2774.3</v>
      </c>
      <c r="F77" s="104">
        <v>0</v>
      </c>
      <c r="G77" s="103">
        <v>1589.05</v>
      </c>
      <c r="H77" s="103">
        <v>127.62</v>
      </c>
      <c r="I77" s="103">
        <v>224.61</v>
      </c>
      <c r="J77" s="103">
        <v>637.53</v>
      </c>
      <c r="K77" s="103">
        <v>22930.51</v>
      </c>
      <c r="L77" s="103">
        <v>26580.49</v>
      </c>
      <c r="M77" s="103">
        <v>20566.42</v>
      </c>
      <c r="N77" s="103">
        <v>2065.92</v>
      </c>
      <c r="O77" s="103">
        <v>375.08</v>
      </c>
      <c r="P77" s="103">
        <v>251.04</v>
      </c>
      <c r="Q77" s="103">
        <v>224.77</v>
      </c>
      <c r="R77" s="103">
        <v>152.48</v>
      </c>
      <c r="S77" s="103">
        <v>5319.04</v>
      </c>
      <c r="T77" s="103">
        <v>0</v>
      </c>
      <c r="U77" s="103">
        <v>611.45</v>
      </c>
      <c r="V77" s="87"/>
      <c r="W77" s="37">
        <f t="shared" si="2"/>
        <v>89706.80999999998</v>
      </c>
      <c r="X77" s="35">
        <f t="shared" si="3"/>
        <v>34.94</v>
      </c>
    </row>
    <row r="78" spans="2:24" ht="15.75">
      <c r="B78" s="19">
        <v>16</v>
      </c>
      <c r="C78" s="103">
        <v>5694.74</v>
      </c>
      <c r="D78" s="103">
        <v>302.68</v>
      </c>
      <c r="E78" s="103">
        <v>2736.95</v>
      </c>
      <c r="F78" s="104">
        <v>0</v>
      </c>
      <c r="G78" s="103">
        <v>4194.24</v>
      </c>
      <c r="H78" s="103">
        <v>136.95</v>
      </c>
      <c r="I78" s="103">
        <v>214.15</v>
      </c>
      <c r="J78" s="103">
        <v>626.93</v>
      </c>
      <c r="K78" s="103">
        <v>23055.74</v>
      </c>
      <c r="L78" s="103">
        <v>10819.59</v>
      </c>
      <c r="M78" s="103">
        <v>20629.99</v>
      </c>
      <c r="N78" s="103">
        <v>2017.22</v>
      </c>
      <c r="O78" s="103">
        <v>374.91</v>
      </c>
      <c r="P78" s="103">
        <v>239.62</v>
      </c>
      <c r="Q78" s="103">
        <v>238.95</v>
      </c>
      <c r="R78" s="103">
        <v>154.86</v>
      </c>
      <c r="S78" s="103">
        <v>5371.64</v>
      </c>
      <c r="T78" s="103">
        <v>0</v>
      </c>
      <c r="U78" s="103">
        <v>490.6</v>
      </c>
      <c r="V78" s="87"/>
      <c r="W78" s="37">
        <f t="shared" si="2"/>
        <v>76809.16</v>
      </c>
      <c r="X78" s="35">
        <f t="shared" si="3"/>
        <v>34.94</v>
      </c>
    </row>
    <row r="79" spans="2:24" ht="15.75">
      <c r="B79" s="19">
        <v>17</v>
      </c>
      <c r="C79" s="103">
        <v>5922</v>
      </c>
      <c r="D79" s="103">
        <v>272.28</v>
      </c>
      <c r="E79" s="103">
        <v>2592.43</v>
      </c>
      <c r="F79" s="104">
        <v>67594.16</v>
      </c>
      <c r="G79" s="103">
        <v>1059.97</v>
      </c>
      <c r="H79" s="103">
        <v>126.07</v>
      </c>
      <c r="I79" s="103">
        <v>208.86</v>
      </c>
      <c r="J79" s="103">
        <v>540.61</v>
      </c>
      <c r="K79" s="103">
        <v>20796.18</v>
      </c>
      <c r="L79" s="103">
        <v>26273.21</v>
      </c>
      <c r="M79" s="103">
        <v>20185.76</v>
      </c>
      <c r="N79" s="103">
        <v>1965.72</v>
      </c>
      <c r="O79" s="103">
        <v>362.47</v>
      </c>
      <c r="P79" s="103">
        <v>258.88</v>
      </c>
      <c r="Q79" s="103">
        <v>227.84</v>
      </c>
      <c r="R79" s="103">
        <v>154.17</v>
      </c>
      <c r="S79" s="103">
        <v>4811.8</v>
      </c>
      <c r="T79" s="103">
        <v>29331.72</v>
      </c>
      <c r="U79" s="103">
        <v>408.76</v>
      </c>
      <c r="V79" s="87"/>
      <c r="W79" s="37">
        <f t="shared" si="2"/>
        <v>182684.13</v>
      </c>
      <c r="X79" s="35">
        <f t="shared" si="3"/>
        <v>34.94</v>
      </c>
    </row>
    <row r="80" spans="2:24" ht="15.75">
      <c r="B80" s="19">
        <v>18</v>
      </c>
      <c r="C80" s="103">
        <v>5711.17</v>
      </c>
      <c r="D80" s="103">
        <v>284.12</v>
      </c>
      <c r="E80" s="103">
        <v>2599.96</v>
      </c>
      <c r="F80" s="104">
        <v>0</v>
      </c>
      <c r="G80" s="103">
        <v>353.65</v>
      </c>
      <c r="H80" s="103">
        <v>120.68</v>
      </c>
      <c r="I80" s="103">
        <v>214.29</v>
      </c>
      <c r="J80" s="103">
        <v>563.39</v>
      </c>
      <c r="K80" s="103">
        <v>20581.97</v>
      </c>
      <c r="L80" s="103">
        <v>24839.06</v>
      </c>
      <c r="M80" s="103">
        <v>20001.59</v>
      </c>
      <c r="N80" s="103">
        <v>2022.04</v>
      </c>
      <c r="O80" s="103">
        <v>383.69</v>
      </c>
      <c r="P80" s="103">
        <v>240.36</v>
      </c>
      <c r="Q80" s="103">
        <v>226.83</v>
      </c>
      <c r="R80" s="103">
        <v>154.2</v>
      </c>
      <c r="S80" s="103">
        <v>4722.59</v>
      </c>
      <c r="T80" s="103">
        <v>117286.7</v>
      </c>
      <c r="U80" s="103">
        <v>570.9</v>
      </c>
      <c r="V80" s="87"/>
      <c r="W80" s="37">
        <f t="shared" si="2"/>
        <v>200306.28999999998</v>
      </c>
      <c r="X80" s="35">
        <f t="shared" si="3"/>
        <v>34.94</v>
      </c>
    </row>
    <row r="81" spans="2:24" ht="15.75">
      <c r="B81" s="19">
        <v>19</v>
      </c>
      <c r="C81" s="103">
        <v>5679.9</v>
      </c>
      <c r="D81" s="103">
        <v>248.61</v>
      </c>
      <c r="E81" s="103">
        <v>2231.86</v>
      </c>
      <c r="F81" s="104">
        <v>0</v>
      </c>
      <c r="G81" s="103">
        <v>0</v>
      </c>
      <c r="H81" s="103">
        <v>117.44</v>
      </c>
      <c r="I81" s="103">
        <v>183.48</v>
      </c>
      <c r="J81" s="103">
        <v>519.18</v>
      </c>
      <c r="K81" s="103">
        <v>18130</v>
      </c>
      <c r="L81" s="103">
        <v>24672.08</v>
      </c>
      <c r="M81" s="103">
        <v>17958.94</v>
      </c>
      <c r="N81" s="103">
        <v>1701.47</v>
      </c>
      <c r="O81" s="103">
        <v>322.15</v>
      </c>
      <c r="P81" s="103">
        <v>215.72</v>
      </c>
      <c r="Q81" s="103">
        <v>211.52</v>
      </c>
      <c r="R81" s="103">
        <v>142.82</v>
      </c>
      <c r="S81" s="103">
        <v>4078.39</v>
      </c>
      <c r="T81" s="103">
        <v>0</v>
      </c>
      <c r="U81" s="103">
        <v>516.39</v>
      </c>
      <c r="V81" s="87"/>
      <c r="W81" s="37">
        <f t="shared" si="2"/>
        <v>76413.56000000001</v>
      </c>
      <c r="X81" s="35">
        <f t="shared" si="3"/>
        <v>34.94</v>
      </c>
    </row>
    <row r="82" spans="2:24" ht="15.75">
      <c r="B82" s="19">
        <v>20</v>
      </c>
      <c r="C82" s="103">
        <v>5807.59</v>
      </c>
      <c r="D82" s="103">
        <v>272.33</v>
      </c>
      <c r="E82" s="103">
        <v>2529.18</v>
      </c>
      <c r="F82" s="104">
        <v>55414.67</v>
      </c>
      <c r="G82" s="103">
        <v>1125.7</v>
      </c>
      <c r="H82" s="103">
        <v>127.44</v>
      </c>
      <c r="I82" s="103">
        <v>194.12</v>
      </c>
      <c r="J82" s="103">
        <v>404.73</v>
      </c>
      <c r="K82" s="103">
        <v>20321.35</v>
      </c>
      <c r="L82" s="103">
        <v>23276.29</v>
      </c>
      <c r="M82" s="103">
        <v>19763.45</v>
      </c>
      <c r="N82" s="103">
        <v>1830.57</v>
      </c>
      <c r="O82" s="103">
        <v>333</v>
      </c>
      <c r="P82" s="103">
        <v>185.4</v>
      </c>
      <c r="Q82" s="103">
        <v>215.71</v>
      </c>
      <c r="R82" s="103">
        <v>145.17</v>
      </c>
      <c r="S82" s="103">
        <v>4725.02</v>
      </c>
      <c r="T82" s="103">
        <v>0</v>
      </c>
      <c r="U82" s="103">
        <v>545.92</v>
      </c>
      <c r="V82" s="87"/>
      <c r="W82" s="37">
        <f t="shared" si="2"/>
        <v>136671.71999999997</v>
      </c>
      <c r="X82" s="35">
        <f t="shared" si="3"/>
        <v>34.94</v>
      </c>
    </row>
    <row r="83" spans="2:24" ht="15.75">
      <c r="B83" s="19">
        <v>21</v>
      </c>
      <c r="C83" s="103">
        <v>5637.9</v>
      </c>
      <c r="D83" s="103">
        <v>245.58</v>
      </c>
      <c r="E83" s="103">
        <v>2502.69</v>
      </c>
      <c r="F83" s="104">
        <v>36006.46</v>
      </c>
      <c r="G83" s="103">
        <v>1224.38</v>
      </c>
      <c r="H83" s="103">
        <v>122.53</v>
      </c>
      <c r="I83" s="103">
        <v>191.2</v>
      </c>
      <c r="J83" s="103">
        <v>620.47</v>
      </c>
      <c r="K83" s="103">
        <v>18840.31</v>
      </c>
      <c r="L83" s="103">
        <v>27009.71</v>
      </c>
      <c r="M83" s="103">
        <v>11073.43</v>
      </c>
      <c r="N83" s="103">
        <v>1670.71</v>
      </c>
      <c r="O83" s="103">
        <v>341.33</v>
      </c>
      <c r="P83" s="103">
        <v>219.29</v>
      </c>
      <c r="Q83" s="103">
        <v>207.02</v>
      </c>
      <c r="R83" s="103">
        <v>143.91</v>
      </c>
      <c r="S83" s="103">
        <v>4322.4</v>
      </c>
      <c r="T83" s="103">
        <v>0</v>
      </c>
      <c r="U83" s="103">
        <v>454.37</v>
      </c>
      <c r="V83" s="87"/>
      <c r="W83" s="37">
        <f t="shared" si="2"/>
        <v>110379.31999999998</v>
      </c>
      <c r="X83" s="35">
        <f t="shared" si="3"/>
        <v>34.94</v>
      </c>
    </row>
    <row r="84" spans="2:24" ht="15.75">
      <c r="B84" s="19">
        <v>22</v>
      </c>
      <c r="C84" s="103">
        <v>5633.67</v>
      </c>
      <c r="D84" s="103">
        <v>264.26</v>
      </c>
      <c r="E84" s="103">
        <v>2378.5</v>
      </c>
      <c r="F84" s="104">
        <v>18016.82</v>
      </c>
      <c r="G84" s="103">
        <v>132.34</v>
      </c>
      <c r="H84" s="103">
        <v>119.55</v>
      </c>
      <c r="I84" s="103">
        <v>178.56</v>
      </c>
      <c r="J84" s="103">
        <v>617.31</v>
      </c>
      <c r="K84" s="103">
        <v>18234.44</v>
      </c>
      <c r="L84" s="103">
        <v>24168.53</v>
      </c>
      <c r="M84" s="103">
        <v>9264.07</v>
      </c>
      <c r="N84" s="103">
        <v>1646</v>
      </c>
      <c r="O84" s="103">
        <v>342.11</v>
      </c>
      <c r="P84" s="103">
        <v>239.02</v>
      </c>
      <c r="Q84" s="103">
        <v>187.59</v>
      </c>
      <c r="R84" s="103">
        <v>137.53</v>
      </c>
      <c r="S84" s="103">
        <v>4502.71</v>
      </c>
      <c r="T84" s="103">
        <v>128871.8</v>
      </c>
      <c r="U84" s="103">
        <v>432.54</v>
      </c>
      <c r="V84" s="87"/>
      <c r="W84" s="37">
        <f t="shared" si="2"/>
        <v>214934.81</v>
      </c>
      <c r="X84" s="35">
        <f t="shared" si="3"/>
        <v>34.91</v>
      </c>
    </row>
    <row r="85" spans="2:24" ht="15.75">
      <c r="B85" s="19">
        <v>23</v>
      </c>
      <c r="C85" s="103">
        <v>5501.5</v>
      </c>
      <c r="D85" s="103">
        <v>261.59</v>
      </c>
      <c r="E85" s="103">
        <v>2449.56</v>
      </c>
      <c r="F85" s="104">
        <v>51120.22</v>
      </c>
      <c r="G85" s="103">
        <v>0.16</v>
      </c>
      <c r="H85" s="103">
        <v>117.44</v>
      </c>
      <c r="I85" s="103">
        <v>187.27</v>
      </c>
      <c r="J85" s="103">
        <v>472.33</v>
      </c>
      <c r="K85" s="103">
        <v>19029.93</v>
      </c>
      <c r="L85" s="103">
        <v>10417.52</v>
      </c>
      <c r="M85" s="103">
        <v>9108</v>
      </c>
      <c r="N85" s="103">
        <v>1681.9</v>
      </c>
      <c r="O85" s="103">
        <v>352.84</v>
      </c>
      <c r="P85" s="103">
        <v>237.32</v>
      </c>
      <c r="Q85" s="103">
        <v>212.12</v>
      </c>
      <c r="R85" s="103">
        <v>133.04</v>
      </c>
      <c r="S85" s="103">
        <v>4463.54</v>
      </c>
      <c r="T85" s="103">
        <v>0</v>
      </c>
      <c r="U85" s="103">
        <v>468.41</v>
      </c>
      <c r="V85" s="87"/>
      <c r="W85" s="37">
        <f t="shared" si="2"/>
        <v>105746.27999999998</v>
      </c>
      <c r="X85" s="35">
        <f t="shared" si="3"/>
        <v>34.91</v>
      </c>
    </row>
    <row r="86" spans="2:24" ht="15.75">
      <c r="B86" s="19">
        <v>24</v>
      </c>
      <c r="C86" s="103">
        <v>5739.99</v>
      </c>
      <c r="D86" s="103">
        <v>272.52</v>
      </c>
      <c r="E86" s="103">
        <v>2345.14</v>
      </c>
      <c r="F86" s="104">
        <v>20697.76</v>
      </c>
      <c r="G86" s="103">
        <v>1521.14</v>
      </c>
      <c r="H86" s="103">
        <v>125.58</v>
      </c>
      <c r="I86" s="103">
        <v>197.25</v>
      </c>
      <c r="J86" s="103">
        <v>471.34</v>
      </c>
      <c r="K86" s="103">
        <v>18240.25</v>
      </c>
      <c r="L86" s="103">
        <v>23969.89</v>
      </c>
      <c r="M86" s="103">
        <v>8927.05</v>
      </c>
      <c r="N86" s="103">
        <v>1680.25</v>
      </c>
      <c r="O86" s="103">
        <v>349.85</v>
      </c>
      <c r="P86" s="103">
        <v>242.24</v>
      </c>
      <c r="Q86" s="103">
        <v>220.36</v>
      </c>
      <c r="R86" s="103">
        <v>143.18</v>
      </c>
      <c r="S86" s="103">
        <v>4498.9</v>
      </c>
      <c r="T86" s="103">
        <v>10319.73</v>
      </c>
      <c r="U86" s="103">
        <v>474.99</v>
      </c>
      <c r="V86" s="87"/>
      <c r="W86" s="37">
        <f t="shared" si="2"/>
        <v>99962.42</v>
      </c>
      <c r="X86" s="35">
        <f t="shared" si="3"/>
        <v>34.91</v>
      </c>
    </row>
    <row r="87" spans="2:24" ht="15.75">
      <c r="B87" s="19">
        <v>25</v>
      </c>
      <c r="C87" s="103">
        <v>5798.07</v>
      </c>
      <c r="D87" s="103">
        <v>275.99</v>
      </c>
      <c r="E87" s="103">
        <v>2388.03</v>
      </c>
      <c r="F87" s="104">
        <v>35392.96</v>
      </c>
      <c r="G87" s="103">
        <v>379.86</v>
      </c>
      <c r="H87" s="103">
        <v>131.76</v>
      </c>
      <c r="I87" s="103">
        <v>195.01</v>
      </c>
      <c r="J87" s="103">
        <v>616.66</v>
      </c>
      <c r="K87" s="103">
        <v>18661.93</v>
      </c>
      <c r="L87" s="103">
        <v>26586.34</v>
      </c>
      <c r="M87" s="103">
        <v>10202.34</v>
      </c>
      <c r="N87" s="103">
        <v>1822.61</v>
      </c>
      <c r="O87" s="103">
        <v>363.64</v>
      </c>
      <c r="P87" s="103">
        <v>259.16</v>
      </c>
      <c r="Q87" s="103">
        <v>219.23</v>
      </c>
      <c r="R87" s="103">
        <v>145.63</v>
      </c>
      <c r="S87" s="103">
        <v>4470.62</v>
      </c>
      <c r="T87" s="103">
        <v>0</v>
      </c>
      <c r="U87" s="103">
        <v>485.58</v>
      </c>
      <c r="V87" s="87"/>
      <c r="W87" s="37">
        <f t="shared" si="2"/>
        <v>107909.84000000001</v>
      </c>
      <c r="X87" s="35">
        <f t="shared" si="3"/>
        <v>34.91</v>
      </c>
    </row>
    <row r="88" spans="2:24" ht="15.75">
      <c r="B88" s="19">
        <v>26</v>
      </c>
      <c r="C88" s="103">
        <v>5524.83</v>
      </c>
      <c r="D88" s="103">
        <v>259.27</v>
      </c>
      <c r="E88" s="103">
        <v>2204.47</v>
      </c>
      <c r="F88" s="104">
        <v>44014.61</v>
      </c>
      <c r="G88" s="103">
        <v>0</v>
      </c>
      <c r="H88" s="103">
        <v>131.28</v>
      </c>
      <c r="I88" s="103">
        <v>203.09</v>
      </c>
      <c r="J88" s="103">
        <v>616.67</v>
      </c>
      <c r="K88" s="103">
        <v>17620.23</v>
      </c>
      <c r="L88" s="103">
        <v>26215.53</v>
      </c>
      <c r="M88" s="103">
        <v>9802.92</v>
      </c>
      <c r="N88" s="103">
        <v>1602.68</v>
      </c>
      <c r="O88" s="103">
        <v>331.38</v>
      </c>
      <c r="P88" s="103">
        <v>218.37</v>
      </c>
      <c r="Q88" s="103">
        <v>208.23</v>
      </c>
      <c r="R88" s="103">
        <v>140.5</v>
      </c>
      <c r="S88" s="103">
        <v>4400.43</v>
      </c>
      <c r="T88" s="103">
        <v>0</v>
      </c>
      <c r="U88" s="103">
        <v>460.46</v>
      </c>
      <c r="V88" s="87"/>
      <c r="W88" s="37">
        <f t="shared" si="2"/>
        <v>113494.48999999999</v>
      </c>
      <c r="X88" s="35">
        <f t="shared" si="3"/>
        <v>34.91</v>
      </c>
    </row>
    <row r="89" spans="2:24" ht="15.75">
      <c r="B89" s="19">
        <v>27</v>
      </c>
      <c r="C89" s="103">
        <v>5709.86</v>
      </c>
      <c r="D89" s="103">
        <v>257.48</v>
      </c>
      <c r="E89" s="103">
        <v>2314.92</v>
      </c>
      <c r="F89" s="104">
        <v>39772.36</v>
      </c>
      <c r="G89" s="103">
        <v>0</v>
      </c>
      <c r="H89" s="103">
        <v>124.26</v>
      </c>
      <c r="I89" s="103">
        <v>195.88</v>
      </c>
      <c r="J89" s="103">
        <v>588.81</v>
      </c>
      <c r="K89" s="103">
        <v>17086.17</v>
      </c>
      <c r="L89" s="103">
        <v>25081.67</v>
      </c>
      <c r="M89" s="103">
        <v>12358.45</v>
      </c>
      <c r="N89" s="103">
        <v>1597.41</v>
      </c>
      <c r="O89" s="103">
        <v>334.99</v>
      </c>
      <c r="P89" s="103">
        <v>166.41</v>
      </c>
      <c r="Q89" s="103">
        <v>207.21</v>
      </c>
      <c r="R89" s="103">
        <v>143.09</v>
      </c>
      <c r="S89" s="103">
        <v>4321.63</v>
      </c>
      <c r="T89" s="103">
        <v>0</v>
      </c>
      <c r="U89" s="103">
        <v>435.5</v>
      </c>
      <c r="V89" s="87"/>
      <c r="W89" s="37">
        <f t="shared" si="2"/>
        <v>110260.6</v>
      </c>
      <c r="X89" s="35">
        <f t="shared" si="3"/>
        <v>34.91</v>
      </c>
    </row>
    <row r="90" spans="2:24" ht="15.75">
      <c r="B90" s="19">
        <v>28</v>
      </c>
      <c r="C90" s="103">
        <v>5658.95</v>
      </c>
      <c r="D90" s="103">
        <v>266.6</v>
      </c>
      <c r="E90" s="103">
        <v>2380.83</v>
      </c>
      <c r="F90" s="104">
        <v>28453.22</v>
      </c>
      <c r="G90" s="103">
        <v>0</v>
      </c>
      <c r="H90" s="103">
        <v>129.98</v>
      </c>
      <c r="I90" s="103">
        <v>190.89</v>
      </c>
      <c r="J90" s="103">
        <v>515.77</v>
      </c>
      <c r="K90" s="103">
        <v>18444.44</v>
      </c>
      <c r="L90" s="103">
        <v>23934.31</v>
      </c>
      <c r="M90" s="103">
        <v>20392.53</v>
      </c>
      <c r="N90" s="103">
        <v>1689.23</v>
      </c>
      <c r="O90" s="103">
        <v>341.89</v>
      </c>
      <c r="P90" s="103">
        <v>184.33</v>
      </c>
      <c r="Q90" s="103">
        <v>214.59</v>
      </c>
      <c r="R90" s="103">
        <v>142.53</v>
      </c>
      <c r="S90" s="103">
        <v>4622.1</v>
      </c>
      <c r="T90" s="103">
        <v>0</v>
      </c>
      <c r="U90" s="103">
        <v>474.78</v>
      </c>
      <c r="V90" s="87"/>
      <c r="W90" s="37">
        <f t="shared" si="2"/>
        <v>107562.19</v>
      </c>
      <c r="X90" s="35">
        <f t="shared" si="3"/>
        <v>34.91</v>
      </c>
    </row>
    <row r="91" spans="2:24" ht="15.75">
      <c r="B91" s="19">
        <v>29</v>
      </c>
      <c r="C91" s="103">
        <v>5670.78</v>
      </c>
      <c r="D91" s="103">
        <v>268.45</v>
      </c>
      <c r="E91" s="103">
        <v>2315.35</v>
      </c>
      <c r="F91" s="104">
        <v>28210.27</v>
      </c>
      <c r="G91" s="103">
        <v>869.19</v>
      </c>
      <c r="H91" s="103">
        <v>128.7</v>
      </c>
      <c r="I91" s="103">
        <v>194.97</v>
      </c>
      <c r="J91" s="103">
        <v>417.1</v>
      </c>
      <c r="K91" s="103">
        <v>19277.88</v>
      </c>
      <c r="L91" s="103">
        <v>25129.57</v>
      </c>
      <c r="M91" s="103">
        <v>19922.74</v>
      </c>
      <c r="N91" s="103">
        <v>1669.5</v>
      </c>
      <c r="O91" s="103">
        <v>346.49</v>
      </c>
      <c r="P91" s="103">
        <v>200.01</v>
      </c>
      <c r="Q91" s="103">
        <v>223.96</v>
      </c>
      <c r="R91" s="103">
        <v>139.87</v>
      </c>
      <c r="S91" s="103">
        <v>4581.47</v>
      </c>
      <c r="T91" s="103">
        <v>0</v>
      </c>
      <c r="U91" s="103">
        <v>645.82</v>
      </c>
      <c r="V91" s="87"/>
      <c r="W91" s="37">
        <f t="shared" si="2"/>
        <v>109566.30000000002</v>
      </c>
      <c r="X91" s="35">
        <f t="shared" si="3"/>
        <v>34.91</v>
      </c>
    </row>
    <row r="92" spans="2:24" ht="15.75">
      <c r="B92" s="19">
        <v>30</v>
      </c>
      <c r="C92" s="103">
        <v>5760.51</v>
      </c>
      <c r="D92" s="103">
        <v>268.16</v>
      </c>
      <c r="E92" s="103">
        <v>2420.08</v>
      </c>
      <c r="F92" s="104">
        <v>14225.11</v>
      </c>
      <c r="G92" s="103">
        <v>1114.94</v>
      </c>
      <c r="H92" s="103">
        <v>130.73</v>
      </c>
      <c r="I92" s="103">
        <v>200.7</v>
      </c>
      <c r="J92" s="103">
        <v>585.71</v>
      </c>
      <c r="K92" s="103">
        <v>19888.93</v>
      </c>
      <c r="L92" s="103">
        <v>10628.1</v>
      </c>
      <c r="M92" s="103">
        <v>19611.18</v>
      </c>
      <c r="N92" s="103">
        <v>1475.95</v>
      </c>
      <c r="O92" s="103">
        <v>348.88</v>
      </c>
      <c r="P92" s="103">
        <v>188.81</v>
      </c>
      <c r="Q92" s="103">
        <v>232.99</v>
      </c>
      <c r="R92" s="103">
        <v>143.33</v>
      </c>
      <c r="S92" s="103">
        <v>4580.25</v>
      </c>
      <c r="T92" s="103">
        <v>18827.61</v>
      </c>
      <c r="U92" s="103">
        <v>532.88</v>
      </c>
      <c r="V92" s="87"/>
      <c r="W92" s="37">
        <f t="shared" si="2"/>
        <v>100631.97</v>
      </c>
      <c r="X92" s="35">
        <f t="shared" si="3"/>
        <v>34.91</v>
      </c>
    </row>
    <row r="93" spans="2:24" ht="24">
      <c r="B93" s="19" t="s">
        <v>41</v>
      </c>
      <c r="C93" s="39">
        <f>SUM(C63:C92)</f>
        <v>175656.27999999997</v>
      </c>
      <c r="D93" s="39">
        <f>SUM(D63:D92)</f>
        <v>9534.81</v>
      </c>
      <c r="E93" s="39">
        <f>SUM(E63:E92)</f>
        <v>80999.47000000002</v>
      </c>
      <c r="F93" s="39">
        <f aca="true" t="shared" si="4" ref="F93:U93">SUM(F63:F92)</f>
        <v>643533.1900000001</v>
      </c>
      <c r="G93" s="39">
        <f t="shared" si="4"/>
        <v>43505.31</v>
      </c>
      <c r="H93" s="39">
        <f t="shared" si="4"/>
        <v>4113.099999999999</v>
      </c>
      <c r="I93" s="39">
        <f t="shared" si="4"/>
        <v>6830.100000000001</v>
      </c>
      <c r="J93" s="39">
        <f t="shared" si="4"/>
        <v>19273.019999999997</v>
      </c>
      <c r="K93" s="39">
        <f t="shared" si="4"/>
        <v>672789.0300000001</v>
      </c>
      <c r="L93" s="39">
        <f t="shared" si="4"/>
        <v>710668.3000000002</v>
      </c>
      <c r="M93" s="39">
        <f t="shared" si="4"/>
        <v>551589.0200000001</v>
      </c>
      <c r="N93" s="39">
        <f t="shared" si="4"/>
        <v>61197.4</v>
      </c>
      <c r="O93" s="39">
        <f t="shared" si="4"/>
        <v>12026.999999999998</v>
      </c>
      <c r="P93" s="39">
        <f t="shared" si="4"/>
        <v>6927.8499999999985</v>
      </c>
      <c r="Q93" s="39">
        <f t="shared" si="4"/>
        <v>7597.25</v>
      </c>
      <c r="R93" s="39">
        <f t="shared" si="4"/>
        <v>4872.14</v>
      </c>
      <c r="S93" s="39">
        <f t="shared" si="4"/>
        <v>173104.14</v>
      </c>
      <c r="T93" s="39">
        <f t="shared" si="4"/>
        <v>459163.55999999994</v>
      </c>
      <c r="U93" s="39">
        <f t="shared" si="4"/>
        <v>18523.530000000002</v>
      </c>
      <c r="V93" s="88"/>
      <c r="W93" s="93">
        <f>SUM(W63:W92,W14:W43)</f>
        <v>12050985.709999999</v>
      </c>
      <c r="X93" s="92">
        <f>SUMPRODUCT(X63:X92,W63:W92)/SUM(W63:W92)</f>
        <v>34.92220259513515</v>
      </c>
    </row>
    <row r="94" spans="2:24" ht="12.75">
      <c r="B94" s="7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</row>
    <row r="95" spans="3:24" ht="12.75"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</row>
    <row r="97" spans="2:25" ht="15">
      <c r="B97" s="40"/>
      <c r="C97" s="13" t="s">
        <v>95</v>
      </c>
      <c r="D97" s="42"/>
      <c r="E97" s="43"/>
      <c r="F97" s="43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39" t="s">
        <v>96</v>
      </c>
      <c r="W97" s="139"/>
      <c r="X97" s="139"/>
      <c r="Y97" s="30"/>
    </row>
    <row r="98" spans="3:25" ht="12.75">
      <c r="C98" s="1"/>
      <c r="D98" s="1" t="s">
        <v>39</v>
      </c>
      <c r="O98" s="2"/>
      <c r="P98" s="16" t="s">
        <v>0</v>
      </c>
      <c r="Q98" s="16"/>
      <c r="V98" s="90"/>
      <c r="W98" s="91" t="s">
        <v>29</v>
      </c>
      <c r="X98" s="90"/>
      <c r="Y98" s="2"/>
    </row>
    <row r="99" spans="3:25" ht="18" customHeight="1">
      <c r="C99" s="13" t="s">
        <v>37</v>
      </c>
      <c r="D99" s="13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 t="s">
        <v>1</v>
      </c>
      <c r="P99" s="14" t="s">
        <v>38</v>
      </c>
      <c r="Q99" s="14"/>
      <c r="R99" s="14"/>
      <c r="S99" s="14"/>
      <c r="T99" s="14"/>
      <c r="U99" s="14"/>
      <c r="V99" s="139" t="s">
        <v>97</v>
      </c>
      <c r="W99" s="139"/>
      <c r="X99" s="139"/>
      <c r="Y99" s="31"/>
    </row>
    <row r="100" spans="3:25" ht="12.75">
      <c r="C100" s="1"/>
      <c r="D100" s="1" t="s">
        <v>40</v>
      </c>
      <c r="O100" s="2"/>
      <c r="P100" s="15" t="s">
        <v>0</v>
      </c>
      <c r="Q100" s="15"/>
      <c r="W100" s="15" t="s">
        <v>29</v>
      </c>
      <c r="Y100" s="2"/>
    </row>
  </sheetData>
  <sheetProtection/>
  <mergeCells count="66">
    <mergeCell ref="V51:W51"/>
    <mergeCell ref="V50:W50"/>
    <mergeCell ref="V48:X48"/>
    <mergeCell ref="V99:X99"/>
    <mergeCell ref="V97:X97"/>
    <mergeCell ref="C95:X95"/>
    <mergeCell ref="B56:X56"/>
    <mergeCell ref="B55:X55"/>
    <mergeCell ref="C54:X54"/>
    <mergeCell ref="T60:T62"/>
    <mergeCell ref="N60:N62"/>
    <mergeCell ref="O60:O62"/>
    <mergeCell ref="P60:P62"/>
    <mergeCell ref="Q60:Q62"/>
    <mergeCell ref="R60:R62"/>
    <mergeCell ref="S60:S62"/>
    <mergeCell ref="V2:W2"/>
    <mergeCell ref="B57:X57"/>
    <mergeCell ref="B59:B62"/>
    <mergeCell ref="C59:T59"/>
    <mergeCell ref="W59:W62"/>
    <mergeCell ref="X59:X62"/>
    <mergeCell ref="C60:C62"/>
    <mergeCell ref="D60:D62"/>
    <mergeCell ref="E60:E62"/>
    <mergeCell ref="F60:F62"/>
    <mergeCell ref="C47:X47"/>
    <mergeCell ref="I11:I13"/>
    <mergeCell ref="G60:G62"/>
    <mergeCell ref="H60:H62"/>
    <mergeCell ref="I60:I62"/>
    <mergeCell ref="J60:J62"/>
    <mergeCell ref="K60:K62"/>
    <mergeCell ref="L60:L62"/>
    <mergeCell ref="U60:U62"/>
    <mergeCell ref="V60:V62"/>
    <mergeCell ref="N11:N13"/>
    <mergeCell ref="W10:W13"/>
    <mergeCell ref="M60:M62"/>
    <mergeCell ref="C11:C13"/>
    <mergeCell ref="C10:V10"/>
    <mergeCell ref="R11:R13"/>
    <mergeCell ref="S11:S13"/>
    <mergeCell ref="T11:T13"/>
    <mergeCell ref="U11:U13"/>
    <mergeCell ref="V11:V13"/>
    <mergeCell ref="Z45:AA45"/>
    <mergeCell ref="D11:D13"/>
    <mergeCell ref="E11:E13"/>
    <mergeCell ref="F11:F13"/>
    <mergeCell ref="G11:G13"/>
    <mergeCell ref="Q11:Q13"/>
    <mergeCell ref="Z14:AA21"/>
    <mergeCell ref="O11:O13"/>
    <mergeCell ref="P11:P13"/>
    <mergeCell ref="J11:J13"/>
    <mergeCell ref="C5:X5"/>
    <mergeCell ref="B6:X6"/>
    <mergeCell ref="B7:X7"/>
    <mergeCell ref="B8:X8"/>
    <mergeCell ref="B10:B13"/>
    <mergeCell ref="H11:H13"/>
    <mergeCell ref="X10:X13"/>
    <mergeCell ref="K11:K13"/>
    <mergeCell ref="L11:L13"/>
    <mergeCell ref="M11:M13"/>
  </mergeCells>
  <printOptions/>
  <pageMargins left="0.5118110236220472" right="0.5118110236220472" top="0.35433070866141736" bottom="0.35433070866141736" header="0.31496062992125984" footer="0.31496062992125984"/>
  <pageSetup fitToHeight="0" fitToWidth="1" horizontalDpi="600" verticalDpi="600" orientation="landscape" paperSize="9" scale="61" r:id="rId1"/>
  <rowBreaks count="1" manualBreakCount="1">
    <brk id="49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D33"/>
  <sheetViews>
    <sheetView zoomScalePageLayoutView="0" workbookViewId="0" topLeftCell="A10">
      <selection activeCell="D3" sqref="D3:D32"/>
    </sheetView>
  </sheetViews>
  <sheetFormatPr defaultColWidth="9.00390625" defaultRowHeight="12.75"/>
  <sheetData>
    <row r="2" spans="1:3" ht="12.75">
      <c r="A2" t="s">
        <v>56</v>
      </c>
      <c r="B2" t="s">
        <v>56</v>
      </c>
      <c r="C2" t="s">
        <v>56</v>
      </c>
    </row>
    <row r="3" spans="1:4" ht="12.75">
      <c r="A3">
        <v>20927.61</v>
      </c>
      <c r="B3">
        <v>163334.47</v>
      </c>
      <c r="C3">
        <v>10212.72</v>
      </c>
      <c r="D3">
        <f>C3+B3+A3</f>
        <v>194474.8</v>
      </c>
    </row>
    <row r="4" spans="1:4" ht="12.75">
      <c r="A4">
        <v>20030.68</v>
      </c>
      <c r="B4">
        <v>135578.3</v>
      </c>
      <c r="C4">
        <v>17011.95</v>
      </c>
      <c r="D4">
        <f aca="true" t="shared" si="0" ref="D4:D33">C4+B4+A4</f>
        <v>172620.93</v>
      </c>
    </row>
    <row r="5" spans="1:4" ht="12.75">
      <c r="A5">
        <v>17160.04</v>
      </c>
      <c r="B5">
        <v>120688.47</v>
      </c>
      <c r="C5">
        <v>5722.2</v>
      </c>
      <c r="D5">
        <f t="shared" si="0"/>
        <v>143570.71</v>
      </c>
    </row>
    <row r="6" spans="1:4" ht="12.75">
      <c r="A6">
        <v>16822.79</v>
      </c>
      <c r="B6">
        <v>130742.78</v>
      </c>
      <c r="C6">
        <v>3763.08</v>
      </c>
      <c r="D6">
        <f t="shared" si="0"/>
        <v>151328.65</v>
      </c>
    </row>
    <row r="7" spans="1:4" ht="12.75">
      <c r="A7">
        <v>16579.48</v>
      </c>
      <c r="B7">
        <v>135042.95</v>
      </c>
      <c r="C7">
        <v>2498.03</v>
      </c>
      <c r="D7">
        <f t="shared" si="0"/>
        <v>154120.46000000002</v>
      </c>
    </row>
    <row r="8" spans="1:4" ht="12.75">
      <c r="A8">
        <v>16449.97</v>
      </c>
      <c r="B8">
        <v>138659.8</v>
      </c>
      <c r="C8">
        <v>15214.12</v>
      </c>
      <c r="D8">
        <f t="shared" si="0"/>
        <v>170323.88999999998</v>
      </c>
    </row>
    <row r="9" spans="1:4" ht="12.75">
      <c r="A9">
        <v>18433.08</v>
      </c>
      <c r="B9">
        <v>156444.47</v>
      </c>
      <c r="C9">
        <v>75796.96</v>
      </c>
      <c r="D9">
        <f t="shared" si="0"/>
        <v>250674.51</v>
      </c>
    </row>
    <row r="10" spans="1:4" ht="12.75">
      <c r="A10">
        <v>24679.56</v>
      </c>
      <c r="B10">
        <v>146117.19</v>
      </c>
      <c r="C10">
        <v>91730.17</v>
      </c>
      <c r="D10">
        <f t="shared" si="0"/>
        <v>262526.92</v>
      </c>
    </row>
    <row r="11" spans="1:4" ht="12.75">
      <c r="A11">
        <v>25361.84</v>
      </c>
      <c r="B11">
        <v>158453.94</v>
      </c>
      <c r="C11">
        <v>96183.33</v>
      </c>
      <c r="D11">
        <f t="shared" si="0"/>
        <v>279999.11000000004</v>
      </c>
    </row>
    <row r="12" spans="1:4" ht="12.75">
      <c r="A12">
        <v>23169.17</v>
      </c>
      <c r="B12">
        <v>149990.45</v>
      </c>
      <c r="C12">
        <v>78515.97</v>
      </c>
      <c r="D12">
        <f t="shared" si="0"/>
        <v>251675.59000000003</v>
      </c>
    </row>
    <row r="13" spans="1:4" ht="12.75">
      <c r="A13">
        <v>22372.46</v>
      </c>
      <c r="B13">
        <v>145494.03</v>
      </c>
      <c r="C13">
        <v>73777</v>
      </c>
      <c r="D13">
        <f t="shared" si="0"/>
        <v>241643.49</v>
      </c>
    </row>
    <row r="14" spans="1:4" ht="12.75">
      <c r="A14">
        <v>24711.41</v>
      </c>
      <c r="B14">
        <v>145208.91</v>
      </c>
      <c r="C14">
        <v>58001.15</v>
      </c>
      <c r="D14">
        <f t="shared" si="0"/>
        <v>227921.47</v>
      </c>
    </row>
    <row r="15" spans="1:4" ht="12.75">
      <c r="A15">
        <v>22774.52</v>
      </c>
      <c r="B15">
        <v>147918.17</v>
      </c>
      <c r="C15">
        <v>8559.78</v>
      </c>
      <c r="D15">
        <f t="shared" si="0"/>
        <v>179252.47</v>
      </c>
    </row>
    <row r="16" spans="1:4" ht="12.75">
      <c r="A16">
        <v>22060.94</v>
      </c>
      <c r="B16">
        <v>126713.59</v>
      </c>
      <c r="C16">
        <v>8441.67</v>
      </c>
      <c r="D16">
        <f t="shared" si="0"/>
        <v>157216.2</v>
      </c>
    </row>
    <row r="17" spans="1:4" ht="12.75">
      <c r="A17">
        <v>22245.01</v>
      </c>
      <c r="B17">
        <v>128605.27</v>
      </c>
      <c r="C17">
        <v>16100.69</v>
      </c>
      <c r="D17">
        <f t="shared" si="0"/>
        <v>166950.97</v>
      </c>
    </row>
    <row r="18" spans="1:4" ht="12.75">
      <c r="A18">
        <v>22821.25</v>
      </c>
      <c r="B18">
        <v>135032.61</v>
      </c>
      <c r="C18">
        <v>7374.79</v>
      </c>
      <c r="D18">
        <f t="shared" si="0"/>
        <v>165228.65</v>
      </c>
    </row>
    <row r="19" spans="1:4" ht="12.75">
      <c r="A19">
        <v>22408.84</v>
      </c>
      <c r="B19">
        <v>160359.34</v>
      </c>
      <c r="C19">
        <v>8287.63</v>
      </c>
      <c r="D19">
        <f t="shared" si="0"/>
        <v>191055.81</v>
      </c>
    </row>
    <row r="20" spans="1:4" ht="12.75">
      <c r="A20">
        <v>21902.42</v>
      </c>
      <c r="B20">
        <v>152211.23</v>
      </c>
      <c r="C20">
        <v>7184.02</v>
      </c>
      <c r="D20">
        <f t="shared" si="0"/>
        <v>181297.66999999998</v>
      </c>
    </row>
    <row r="21" spans="1:4" ht="12.75">
      <c r="A21">
        <v>20671.75</v>
      </c>
      <c r="B21">
        <v>120235.18</v>
      </c>
      <c r="C21">
        <v>5303.84</v>
      </c>
      <c r="D21">
        <f t="shared" si="0"/>
        <v>146210.77</v>
      </c>
    </row>
    <row r="22" spans="1:4" ht="12.75">
      <c r="A22">
        <v>21731.12</v>
      </c>
      <c r="B22">
        <v>145719.14</v>
      </c>
      <c r="C22">
        <v>6109.94</v>
      </c>
      <c r="D22">
        <f t="shared" si="0"/>
        <v>173560.2</v>
      </c>
    </row>
    <row r="23" spans="1:4" ht="12.75">
      <c r="A23">
        <v>22362.23</v>
      </c>
      <c r="B23">
        <v>138618.83</v>
      </c>
      <c r="C23">
        <v>8674.25</v>
      </c>
      <c r="D23">
        <f t="shared" si="0"/>
        <v>169655.31</v>
      </c>
    </row>
    <row r="24" spans="1:4" ht="12.75">
      <c r="A24">
        <v>21438.69</v>
      </c>
      <c r="B24">
        <v>121082.79</v>
      </c>
      <c r="C24">
        <v>8168.04</v>
      </c>
      <c r="D24">
        <f t="shared" si="0"/>
        <v>150689.52</v>
      </c>
    </row>
    <row r="25" spans="1:4" ht="12.75">
      <c r="A25">
        <v>21610.84</v>
      </c>
      <c r="B25">
        <v>110958.43</v>
      </c>
      <c r="C25">
        <v>22199.81</v>
      </c>
      <c r="D25">
        <f t="shared" si="0"/>
        <v>154769.08</v>
      </c>
    </row>
    <row r="26" spans="1:4" ht="12.75">
      <c r="A26">
        <v>21084.7</v>
      </c>
      <c r="B26">
        <v>131162.69</v>
      </c>
      <c r="C26">
        <v>29524.26</v>
      </c>
      <c r="D26">
        <f t="shared" si="0"/>
        <v>181771.65000000002</v>
      </c>
    </row>
    <row r="27" spans="1:4" ht="12.75">
      <c r="A27">
        <v>17811.25</v>
      </c>
      <c r="B27">
        <v>130159.12</v>
      </c>
      <c r="C27">
        <v>6052.64</v>
      </c>
      <c r="D27">
        <f t="shared" si="0"/>
        <v>154023.01</v>
      </c>
    </row>
    <row r="28" spans="1:4" ht="12.75">
      <c r="A28">
        <v>17018.29</v>
      </c>
      <c r="B28">
        <v>113046.3</v>
      </c>
      <c r="C28">
        <v>5158.33</v>
      </c>
      <c r="D28">
        <f t="shared" si="0"/>
        <v>135222.92</v>
      </c>
    </row>
    <row r="29" spans="1:4" ht="12.75">
      <c r="A29">
        <v>17727.76</v>
      </c>
      <c r="B29">
        <v>115061.55</v>
      </c>
      <c r="C29">
        <v>6549.97</v>
      </c>
      <c r="D29">
        <f t="shared" si="0"/>
        <v>139339.28</v>
      </c>
    </row>
    <row r="30" spans="1:4" ht="12.75">
      <c r="A30">
        <v>19404.97</v>
      </c>
      <c r="B30">
        <v>131427.88</v>
      </c>
      <c r="C30">
        <v>6189.49</v>
      </c>
      <c r="D30">
        <f t="shared" si="0"/>
        <v>157022.34</v>
      </c>
    </row>
    <row r="31" spans="1:4" ht="12.75">
      <c r="A31">
        <v>19260.85</v>
      </c>
      <c r="B31">
        <v>112766.45</v>
      </c>
      <c r="C31">
        <v>7190.33</v>
      </c>
      <c r="D31">
        <f t="shared" si="0"/>
        <v>139217.63</v>
      </c>
    </row>
    <row r="32" spans="1:4" ht="12.75">
      <c r="A32">
        <v>17676.26</v>
      </c>
      <c r="B32">
        <v>115604.15</v>
      </c>
      <c r="C32">
        <v>7218</v>
      </c>
      <c r="D32">
        <f t="shared" si="0"/>
        <v>140498.41</v>
      </c>
    </row>
    <row r="33" spans="1:4" ht="12.75">
      <c r="A33">
        <v>618709.78</v>
      </c>
      <c r="B33">
        <v>4062438.45</v>
      </c>
      <c r="C33">
        <v>702714.18</v>
      </c>
      <c r="D33">
        <f t="shared" si="0"/>
        <v>5383862.41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2016-05-05T12:08:33Z</cp:lastPrinted>
  <dcterms:created xsi:type="dcterms:W3CDTF">2010-01-29T08:37:16Z</dcterms:created>
  <dcterms:modified xsi:type="dcterms:W3CDTF">2016-07-22T11:09:51Z</dcterms:modified>
  <cp:category/>
  <cp:version/>
  <cp:contentType/>
  <cp:contentStatus/>
</cp:coreProperties>
</file>