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1"/>
  </bookViews>
  <sheets>
    <sheet name="Паспорт" sheetId="1" r:id="rId1"/>
    <sheet name="Додаток" sheetId="2" r:id="rId2"/>
    <sheet name="Лист1" sheetId="3" r:id="rId3"/>
  </sheets>
  <externalReferences>
    <externalReference r:id="rId6"/>
  </externalReferences>
  <definedNames>
    <definedName name="_Hlk21234135" localSheetId="1">'Додаток'!$C$16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<sst xmlns="http://schemas.openxmlformats.org/spreadsheetml/2006/main" count="96" uniqueCount="83">
  <si>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</si>
  <si>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</si>
  <si>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</si>
  <si>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</si>
  <si>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</si>
  <si>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</si>
  <si>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</si>
  <si>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</si>
  <si>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</si>
  <si>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</si>
  <si>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</si>
  <si>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</si>
  <si>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</si>
  <si>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</si>
  <si>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</si>
  <si>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</si>
  <si>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</si>
  <si>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</si>
  <si>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</si>
  <si>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</si>
  <si>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</si>
  <si>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</si>
  <si>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</si>
  <si>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</si>
  <si>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</si>
  <si>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</si>
  <si>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</si>
  <si>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</si>
  <si>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</si>
  <si>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</si>
  <si>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</si>
  <si>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</si>
  <si>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</si>
  <si>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</si>
  <si>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</si>
  <si>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</si>
  <si>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</si>
  <si>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</si>
  <si>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</si>
  <si>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</si>
  <si>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</si>
  <si>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</si>
  <si>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</si>
  <si>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</si>
  <si>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</si>
  <si>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r>
      <t xml:space="preserve">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"Маріупольгаз"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ГРС Володарське</t>
    </r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</si>
  <si>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</si>
  <si>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</si>
  <si>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Маса механ. домішок, г/100м3</t>
  </si>
  <si>
    <t>відс.</t>
  </si>
  <si>
    <t xml:space="preserve">Ялтинський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</si>
  <si>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</si>
  <si>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</si>
  <si>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</si>
  <si>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</si>
  <si>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Володарське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</si>
  <si>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</si>
  <si>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</si>
  <si>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</si>
  <si>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</si>
  <si>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</si>
  <si>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 xml:space="preserve"> Ro, кг/м3</t>
  </si>
  <si>
    <t>ABC</t>
  </si>
  <si>
    <t xml:space="preserve"> B</t>
  </si>
  <si>
    <t>Итого</t>
  </si>
  <si>
    <t xml:space="preserve">          переданого Краматорським ЛВУМГ  та прийнятого  ПАТ "Маріупольгаз"    по ГРС Володарське</t>
  </si>
  <si>
    <t xml:space="preserve">В.о. начальника  Краматорського    ЛВУМГ  </t>
  </si>
  <si>
    <t>В.В. Пархоменко</t>
  </si>
  <si>
    <t>A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</si>
  <si>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01.06.2016р.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30.06.2016р.</t>
    </r>
  </si>
  <si>
    <t xml:space="preserve">Ю.О. Головко </t>
  </si>
  <si>
    <t xml:space="preserve">М.О. Єрьоменко </t>
  </si>
  <si>
    <r>
      <t xml:space="preserve">                 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01.06.2016р.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30.06.2016р.</t>
    </r>
  </si>
  <si>
    <t>Данные по объекту Володарское (осн.) за 6/16.</t>
  </si>
  <si>
    <t>104,428*</t>
  </si>
  <si>
    <t>2,68*</t>
  </si>
  <si>
    <t>17,01*</t>
  </si>
  <si>
    <t>0,7310*</t>
  </si>
  <si>
    <t>A C</t>
  </si>
  <si>
    <t>123627,41*</t>
  </si>
  <si>
    <t>94,701*</t>
  </si>
  <si>
    <t>19,81*</t>
  </si>
  <si>
    <t>0,7301*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</si>
</sst>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1" fontId="84" fillId="0" borderId="12" xfId="0" applyNumberFormat="1" applyFont="1" applyBorder="1" applyAlignment="1">
      <alignment horizontal="center" wrapText="1"/>
    </xf>
    <xf numFmtId="1" fontId="84" fillId="0" borderId="12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11" xfId="0" applyFont="1" applyBorder="1" applyAlignment="1">
      <alignment/>
    </xf>
    <xf numFmtId="0" fontId="89" fillId="0" borderId="11" xfId="0" applyFont="1" applyBorder="1" applyAlignment="1">
      <alignment/>
    </xf>
    <xf numFmtId="0" fontId="89" fillId="0" borderId="11" xfId="0" applyFont="1" applyBorder="1" applyAlignment="1">
      <alignment horizontal="left"/>
    </xf>
    <xf numFmtId="0" fontId="87" fillId="0" borderId="11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0" fillId="33" borderId="0" xfId="0" applyFill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22" fillId="0" borderId="26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7" fillId="0" borderId="27" xfId="0" applyFont="1" applyBorder="1" applyAlignment="1">
      <alignment horizontal="center" vertical="center" textRotation="90" wrapText="1"/>
    </xf>
    <xf numFmtId="0" fontId="97" fillId="0" borderId="28" xfId="0" applyFont="1" applyBorder="1" applyAlignment="1">
      <alignment horizontal="center" vertical="center" textRotation="90" wrapText="1"/>
    </xf>
    <xf numFmtId="0" fontId="97" fillId="0" borderId="29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50;&#1048;&#1058;&#1054;&#1042;&#1040;\Rakitova\&#1042;&#1061;&#1040;&#1051;\&#1055;&#1072;&#1089;&#1087;&#1086;&#1088;&#1090;&#1072;%20&#1060;&#1061;&#1055;%20&#1075;&#1072;&#1079;&#1072;\2016\&#1084;&#1072;&#1081;\&#1074;&#1089;&#1077;\04-8_&#1040;&#1043;&#1053;&#1050;&#1057;&#1084;.&#1052;&#1072;&#1088;&#1110;&#1091;&#1087;&#1086;&#1083;&#1100;%20_&#1056;&#1042;&#1059;%20&#1044;&#1086;&#1085;&#1077;&#1094;&#1100;&#1082;&#1072;&#1074;&#1090;&#1086;&#1075;&#1072;&#1079;%20_05_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Додаток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SheetLayoutView="100" zoomScalePageLayoutView="0" workbookViewId="0" topLeftCell="A10">
      <selection activeCell="K42" sqref="K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6.375" style="0" customWidth="1"/>
    <col min="24" max="25" width="9.125" style="0" customWidth="1"/>
    <col min="26" max="26" width="9.125" style="6" customWidth="1"/>
  </cols>
  <sheetData>
    <row r="1" spans="2:24" ht="12.75">
      <c r="B1" s="75" t="s">
        <v>9</v>
      </c>
      <c r="C1" s="40"/>
      <c r="D1" s="40"/>
      <c r="E1" s="40"/>
      <c r="F1" s="40"/>
      <c r="G1" s="40"/>
      <c r="H1" s="40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75" t="s">
        <v>10</v>
      </c>
      <c r="C2" s="40"/>
      <c r="D2" s="40"/>
      <c r="E2" s="40"/>
      <c r="F2" s="40"/>
      <c r="G2" s="40"/>
      <c r="H2" s="40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4" ht="15">
      <c r="B3" s="46" t="s">
        <v>23</v>
      </c>
      <c r="C3" s="47"/>
      <c r="D3" s="47"/>
      <c r="E3" s="47"/>
      <c r="F3" s="47"/>
      <c r="G3" s="47"/>
      <c r="H3" s="47"/>
      <c r="I3" s="2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2:24" ht="15">
      <c r="B4" s="47" t="s">
        <v>11</v>
      </c>
      <c r="C4" s="47"/>
      <c r="D4" s="47"/>
      <c r="E4" s="47"/>
      <c r="F4" s="47"/>
      <c r="G4" s="47"/>
      <c r="H4" s="47"/>
      <c r="I4" s="2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2:24" ht="15">
      <c r="B5" s="47" t="s">
        <v>24</v>
      </c>
      <c r="C5" s="47"/>
      <c r="D5" s="47"/>
      <c r="E5" s="47"/>
      <c r="F5" s="47"/>
      <c r="G5" s="47"/>
      <c r="H5" s="47"/>
      <c r="I5" s="2"/>
      <c r="J5" s="41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2:24" ht="15">
      <c r="B6" s="47"/>
      <c r="C6" s="47"/>
      <c r="D6" s="47"/>
      <c r="E6" s="47"/>
      <c r="F6" s="47"/>
      <c r="G6" s="47"/>
      <c r="H6" s="47"/>
      <c r="I6" s="2"/>
      <c r="J6" s="41"/>
      <c r="K6" s="41"/>
      <c r="L6" s="41"/>
      <c r="M6" s="41"/>
      <c r="N6" s="41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21.75" customHeight="1">
      <c r="A7" s="92" t="s">
        <v>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48"/>
      <c r="W7" s="48"/>
      <c r="X7" s="49"/>
    </row>
    <row r="8" spans="1:26" s="51" customFormat="1" ht="18.75" customHeight="1">
      <c r="A8" s="93" t="s">
        <v>45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50"/>
      <c r="W8" s="49"/>
      <c r="X8" s="49"/>
      <c r="Z8" s="52"/>
    </row>
    <row r="9" spans="1:26" s="51" customFormat="1" ht="19.5" customHeight="1">
      <c r="A9" s="94" t="s">
        <v>69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53"/>
      <c r="W9" s="49"/>
      <c r="X9" s="49"/>
      <c r="Z9" s="52"/>
    </row>
    <row r="10" spans="2:24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  <c r="X10" s="3"/>
    </row>
    <row r="11" spans="2:26" ht="30" customHeight="1">
      <c r="B11" s="95" t="s">
        <v>27</v>
      </c>
      <c r="C11" s="98" t="s">
        <v>28</v>
      </c>
      <c r="D11" s="99"/>
      <c r="E11" s="99"/>
      <c r="F11" s="99"/>
      <c r="G11" s="99"/>
      <c r="H11" s="99"/>
      <c r="I11" s="99"/>
      <c r="J11" s="99"/>
      <c r="K11" s="99"/>
      <c r="L11" s="99"/>
      <c r="M11" s="86" t="s">
        <v>46</v>
      </c>
      <c r="N11" s="86" t="s">
        <v>47</v>
      </c>
      <c r="O11" s="86" t="s">
        <v>2</v>
      </c>
      <c r="P11" s="86" t="s">
        <v>29</v>
      </c>
      <c r="Q11" s="86" t="s">
        <v>30</v>
      </c>
      <c r="R11" s="86" t="s">
        <v>31</v>
      </c>
      <c r="S11" s="86" t="s">
        <v>32</v>
      </c>
      <c r="T11" s="88" t="s">
        <v>48</v>
      </c>
      <c r="U11" s="88" t="s">
        <v>33</v>
      </c>
      <c r="V11" s="89" t="s">
        <v>4</v>
      </c>
      <c r="W11" s="3"/>
      <c r="Y11" s="6"/>
      <c r="Z11"/>
    </row>
    <row r="12" spans="2:26" ht="48.75" customHeight="1">
      <c r="B12" s="96"/>
      <c r="C12" s="82" t="s">
        <v>34</v>
      </c>
      <c r="D12" s="82" t="s">
        <v>35</v>
      </c>
      <c r="E12" s="82" t="s">
        <v>36</v>
      </c>
      <c r="F12" s="82" t="s">
        <v>37</v>
      </c>
      <c r="G12" s="82" t="s">
        <v>38</v>
      </c>
      <c r="H12" s="82" t="s">
        <v>39</v>
      </c>
      <c r="I12" s="82" t="s">
        <v>40</v>
      </c>
      <c r="J12" s="82" t="s">
        <v>41</v>
      </c>
      <c r="K12" s="82" t="s">
        <v>42</v>
      </c>
      <c r="L12" s="82" t="s">
        <v>43</v>
      </c>
      <c r="M12" s="87"/>
      <c r="N12" s="87"/>
      <c r="O12" s="87"/>
      <c r="P12" s="87"/>
      <c r="Q12" s="87"/>
      <c r="R12" s="87"/>
      <c r="S12" s="87"/>
      <c r="T12" s="82"/>
      <c r="U12" s="82"/>
      <c r="V12" s="90"/>
      <c r="W12" s="3"/>
      <c r="Y12" s="6"/>
      <c r="Z12"/>
    </row>
    <row r="13" spans="2:26" ht="15.75" customHeight="1">
      <c r="B13" s="97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7"/>
      <c r="N13" s="87"/>
      <c r="O13" s="83" t="s">
        <v>44</v>
      </c>
      <c r="P13" s="84"/>
      <c r="Q13" s="84"/>
      <c r="R13" s="84"/>
      <c r="S13" s="85"/>
      <c r="T13" s="82"/>
      <c r="U13" s="82"/>
      <c r="V13" s="90"/>
      <c r="W13" s="3"/>
      <c r="Y13" s="6"/>
      <c r="Z13"/>
    </row>
    <row r="14" spans="2:26" ht="12.75" customHeight="1">
      <c r="B14" s="55">
        <v>1</v>
      </c>
      <c r="C14" s="56">
        <v>92.4846</v>
      </c>
      <c r="D14" s="56">
        <v>4.0552</v>
      </c>
      <c r="E14" s="56">
        <v>1.0099</v>
      </c>
      <c r="F14" s="56">
        <v>0.132</v>
      </c>
      <c r="G14" s="56">
        <v>0.221</v>
      </c>
      <c r="H14" s="56">
        <v>0.1411</v>
      </c>
      <c r="I14" s="56">
        <v>0.1167</v>
      </c>
      <c r="J14" s="56">
        <v>1.5229</v>
      </c>
      <c r="K14" s="56">
        <v>0.3081</v>
      </c>
      <c r="L14" s="56">
        <v>0.0085</v>
      </c>
      <c r="M14" s="57"/>
      <c r="N14" s="58"/>
      <c r="O14" s="56">
        <v>0.728</v>
      </c>
      <c r="P14" s="59">
        <v>8353</v>
      </c>
      <c r="Q14" s="59">
        <v>11896</v>
      </c>
      <c r="R14" s="60">
        <v>34.97</v>
      </c>
      <c r="S14" s="60">
        <v>49.81</v>
      </c>
      <c r="T14" s="60"/>
      <c r="U14" s="54"/>
      <c r="V14" s="54"/>
      <c r="W14" s="3"/>
      <c r="X14" s="4">
        <f aca="true" t="shared" si="0" ref="X14:X43">SUM(C14:N14)</f>
        <v>100</v>
      </c>
      <c r="Y14" s="6"/>
      <c r="Z14"/>
    </row>
    <row r="15" spans="2:26" ht="12.75" customHeight="1">
      <c r="B15" s="61">
        <f>B14+1</f>
        <v>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58"/>
      <c r="O15" s="56"/>
      <c r="P15" s="59"/>
      <c r="Q15" s="59"/>
      <c r="R15" s="60">
        <v>34.97</v>
      </c>
      <c r="S15" s="60"/>
      <c r="T15" s="60"/>
      <c r="U15" s="62"/>
      <c r="V15" s="62"/>
      <c r="X15" s="4">
        <f t="shared" si="0"/>
        <v>0</v>
      </c>
      <c r="Y15" s="30" t="str">
        <f>IF(X15=100,"ОК"," ")</f>
        <v> </v>
      </c>
      <c r="Z15"/>
    </row>
    <row r="16" spans="2:26" ht="12.75" customHeight="1">
      <c r="B16" s="63">
        <f aca="true" t="shared" si="1" ref="B16:B41">B15+1</f>
        <v>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8"/>
      <c r="O16" s="56"/>
      <c r="P16" s="59"/>
      <c r="Q16" s="59"/>
      <c r="R16" s="60">
        <v>34.97</v>
      </c>
      <c r="S16" s="60"/>
      <c r="T16" s="60"/>
      <c r="U16" s="54"/>
      <c r="V16" s="54"/>
      <c r="X16" s="4">
        <f t="shared" si="0"/>
        <v>0</v>
      </c>
      <c r="Y16" s="30" t="str">
        <f>IF(X16=100,"ОК"," ")</f>
        <v> </v>
      </c>
      <c r="Z16"/>
    </row>
    <row r="17" spans="2:26" ht="12.75" customHeight="1">
      <c r="B17" s="63">
        <f t="shared" si="1"/>
        <v>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58"/>
      <c r="O17" s="56"/>
      <c r="P17" s="59"/>
      <c r="Q17" s="59"/>
      <c r="R17" s="60">
        <v>34.97</v>
      </c>
      <c r="S17" s="60"/>
      <c r="T17" s="60"/>
      <c r="U17" s="54"/>
      <c r="V17" s="54"/>
      <c r="X17" s="4">
        <f t="shared" si="0"/>
        <v>0</v>
      </c>
      <c r="Y17" s="30" t="str">
        <f>IF(X17=100,"ОК"," ")</f>
        <v> </v>
      </c>
      <c r="Z17"/>
    </row>
    <row r="18" spans="2:26" ht="12.75" customHeight="1">
      <c r="B18" s="64">
        <f t="shared" si="1"/>
        <v>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8"/>
      <c r="O18" s="56"/>
      <c r="P18" s="59"/>
      <c r="Q18" s="59"/>
      <c r="R18" s="60">
        <v>34.97</v>
      </c>
      <c r="S18" s="60"/>
      <c r="T18" s="60"/>
      <c r="U18" s="54"/>
      <c r="V18" s="54"/>
      <c r="X18" s="4">
        <f t="shared" si="0"/>
        <v>0</v>
      </c>
      <c r="Y18" s="30" t="str">
        <f aca="true" t="shared" si="2" ref="Y18:Y43">IF(X18=100,"ОК"," ")</f>
        <v> </v>
      </c>
      <c r="Z18"/>
    </row>
    <row r="19" spans="2:26" ht="12.75" customHeight="1">
      <c r="B19" s="61">
        <f t="shared" si="1"/>
        <v>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  <c r="N19" s="58"/>
      <c r="O19" s="56"/>
      <c r="P19" s="59"/>
      <c r="Q19" s="59"/>
      <c r="R19" s="60">
        <v>34.97</v>
      </c>
      <c r="S19" s="60"/>
      <c r="T19" s="60"/>
      <c r="U19" s="54"/>
      <c r="V19" s="54"/>
      <c r="X19" s="4">
        <f t="shared" si="0"/>
        <v>0</v>
      </c>
      <c r="Y19" s="30" t="str">
        <f t="shared" si="2"/>
        <v> </v>
      </c>
      <c r="Z19"/>
    </row>
    <row r="20" spans="2:26" ht="12.75" customHeight="1">
      <c r="B20" s="63">
        <f t="shared" si="1"/>
        <v>7</v>
      </c>
      <c r="C20" s="56">
        <v>92.4679</v>
      </c>
      <c r="D20" s="56">
        <v>4.1147</v>
      </c>
      <c r="E20" s="56">
        <v>1.0042</v>
      </c>
      <c r="F20" s="56">
        <v>0.1269</v>
      </c>
      <c r="G20" s="56">
        <v>0.21</v>
      </c>
      <c r="H20" s="56">
        <v>0.1205</v>
      </c>
      <c r="I20" s="56">
        <v>0.0784</v>
      </c>
      <c r="J20" s="56">
        <v>1.5808</v>
      </c>
      <c r="K20" s="56">
        <v>0.2883</v>
      </c>
      <c r="L20" s="56">
        <v>0.0083</v>
      </c>
      <c r="M20" s="57"/>
      <c r="N20" s="62"/>
      <c r="O20" s="56">
        <v>0.7265</v>
      </c>
      <c r="P20" s="59">
        <v>8333</v>
      </c>
      <c r="Q20" s="59">
        <v>11881</v>
      </c>
      <c r="R20" s="60">
        <v>34.89</v>
      </c>
      <c r="S20" s="60">
        <v>49.74</v>
      </c>
      <c r="T20" s="60" t="s">
        <v>49</v>
      </c>
      <c r="U20" s="62">
        <v>0.006</v>
      </c>
      <c r="V20" s="62">
        <v>0.0001</v>
      </c>
      <c r="X20" s="4">
        <f t="shared" si="0"/>
        <v>100.00000000000001</v>
      </c>
      <c r="Y20" s="30" t="str">
        <f t="shared" si="2"/>
        <v>ОК</v>
      </c>
      <c r="Z20"/>
    </row>
    <row r="21" spans="2:26" ht="12.75" customHeight="1">
      <c r="B21" s="64">
        <f t="shared" si="1"/>
        <v>8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62"/>
      <c r="O21" s="56"/>
      <c r="P21" s="59"/>
      <c r="Q21" s="59"/>
      <c r="R21" s="60">
        <v>34.89</v>
      </c>
      <c r="S21" s="60"/>
      <c r="T21" s="60"/>
      <c r="U21" s="65"/>
      <c r="V21" s="65"/>
      <c r="X21" s="4">
        <f t="shared" si="0"/>
        <v>0</v>
      </c>
      <c r="Y21" s="30" t="str">
        <f t="shared" si="2"/>
        <v> </v>
      </c>
      <c r="Z21"/>
    </row>
    <row r="22" spans="2:26" ht="12.75" customHeight="1">
      <c r="B22" s="61">
        <f t="shared" si="1"/>
        <v>9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62"/>
      <c r="O22" s="56"/>
      <c r="P22" s="59"/>
      <c r="Q22" s="59"/>
      <c r="R22" s="60">
        <v>34.89</v>
      </c>
      <c r="S22" s="60"/>
      <c r="T22" s="60"/>
      <c r="U22" s="62"/>
      <c r="V22" s="62"/>
      <c r="X22" s="4">
        <f t="shared" si="0"/>
        <v>0</v>
      </c>
      <c r="Y22" s="30" t="str">
        <f t="shared" si="2"/>
        <v> </v>
      </c>
      <c r="Z22"/>
    </row>
    <row r="23" spans="2:26" ht="12.75" customHeight="1">
      <c r="B23" s="66">
        <f t="shared" si="1"/>
        <v>10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62"/>
      <c r="O23" s="56"/>
      <c r="P23" s="59"/>
      <c r="Q23" s="59"/>
      <c r="R23" s="60">
        <v>34.89</v>
      </c>
      <c r="S23" s="60"/>
      <c r="T23" s="60"/>
      <c r="U23" s="62"/>
      <c r="V23" s="62"/>
      <c r="X23" s="4">
        <f t="shared" si="0"/>
        <v>0</v>
      </c>
      <c r="Y23" s="30" t="str">
        <f t="shared" si="2"/>
        <v> </v>
      </c>
      <c r="Z23"/>
    </row>
    <row r="24" spans="2:26" ht="12.75" customHeight="1">
      <c r="B24" s="66">
        <f t="shared" si="1"/>
        <v>11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62"/>
      <c r="O24" s="56"/>
      <c r="P24" s="59"/>
      <c r="Q24" s="59"/>
      <c r="R24" s="60">
        <v>34.89</v>
      </c>
      <c r="S24" s="60"/>
      <c r="T24" s="60"/>
      <c r="U24" s="65"/>
      <c r="V24" s="65"/>
      <c r="X24" s="4">
        <f t="shared" si="0"/>
        <v>0</v>
      </c>
      <c r="Y24" s="30" t="str">
        <f t="shared" si="2"/>
        <v> </v>
      </c>
      <c r="Z24"/>
    </row>
    <row r="25" spans="2:26" ht="12.75" customHeight="1">
      <c r="B25" s="64">
        <f t="shared" si="1"/>
        <v>12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62"/>
      <c r="O25" s="56"/>
      <c r="P25" s="59"/>
      <c r="Q25" s="59"/>
      <c r="R25" s="60">
        <v>34.89</v>
      </c>
      <c r="S25" s="60"/>
      <c r="T25" s="60"/>
      <c r="U25" s="62"/>
      <c r="V25" s="62"/>
      <c r="X25" s="4">
        <f t="shared" si="0"/>
        <v>0</v>
      </c>
      <c r="Y25" s="30" t="str">
        <f t="shared" si="2"/>
        <v> </v>
      </c>
      <c r="Z25"/>
    </row>
    <row r="26" spans="2:26" ht="12.75" customHeight="1">
      <c r="B26" s="61">
        <f t="shared" si="1"/>
        <v>13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62"/>
      <c r="O26" s="56"/>
      <c r="P26" s="59"/>
      <c r="Q26" s="59"/>
      <c r="R26" s="60">
        <v>34.89</v>
      </c>
      <c r="S26" s="60"/>
      <c r="T26" s="60"/>
      <c r="U26" s="62"/>
      <c r="V26" s="54"/>
      <c r="X26" s="4">
        <f t="shared" si="0"/>
        <v>0</v>
      </c>
      <c r="Y26" s="30" t="str">
        <f t="shared" si="2"/>
        <v> </v>
      </c>
      <c r="Z26"/>
    </row>
    <row r="27" spans="2:26" ht="12.75" customHeight="1">
      <c r="B27" s="63">
        <f t="shared" si="1"/>
        <v>14</v>
      </c>
      <c r="C27" s="56">
        <v>92.5312</v>
      </c>
      <c r="D27" s="56">
        <v>4.0812</v>
      </c>
      <c r="E27" s="56">
        <v>0.9801</v>
      </c>
      <c r="F27" s="56">
        <v>0.1266</v>
      </c>
      <c r="G27" s="56">
        <v>0.2067</v>
      </c>
      <c r="H27" s="56">
        <v>0.1323</v>
      </c>
      <c r="I27" s="56">
        <v>0.1178</v>
      </c>
      <c r="J27" s="56">
        <v>1.5465</v>
      </c>
      <c r="K27" s="56">
        <v>0.268</v>
      </c>
      <c r="L27" s="56">
        <v>0.0096</v>
      </c>
      <c r="M27" s="57"/>
      <c r="N27" s="67"/>
      <c r="O27" s="56">
        <v>0.727</v>
      </c>
      <c r="P27" s="59">
        <v>8346</v>
      </c>
      <c r="Q27" s="59">
        <v>11895.84</v>
      </c>
      <c r="R27" s="60">
        <v>34.94</v>
      </c>
      <c r="S27" s="60">
        <v>49.81</v>
      </c>
      <c r="T27" s="60"/>
      <c r="U27" s="65"/>
      <c r="V27" s="65"/>
      <c r="X27" s="4">
        <f t="shared" si="0"/>
        <v>99.99999999999999</v>
      </c>
      <c r="Y27" s="30" t="str">
        <f t="shared" si="2"/>
        <v>ОК</v>
      </c>
      <c r="Z27"/>
    </row>
    <row r="28" spans="2:26" ht="12.75" customHeight="1">
      <c r="B28" s="63">
        <f t="shared" si="1"/>
        <v>15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67"/>
      <c r="O28" s="56"/>
      <c r="P28" s="59"/>
      <c r="Q28" s="59"/>
      <c r="R28" s="60">
        <v>34.94</v>
      </c>
      <c r="S28" s="60"/>
      <c r="T28" s="60"/>
      <c r="U28" s="68"/>
      <c r="V28" s="69"/>
      <c r="X28" s="4">
        <f t="shared" si="0"/>
        <v>0</v>
      </c>
      <c r="Y28" s="30" t="str">
        <f t="shared" si="2"/>
        <v> </v>
      </c>
      <c r="Z28"/>
    </row>
    <row r="29" spans="2:26" ht="12.75" customHeight="1">
      <c r="B29" s="61">
        <f t="shared" si="1"/>
        <v>16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67"/>
      <c r="O29" s="56"/>
      <c r="P29" s="59"/>
      <c r="Q29" s="59"/>
      <c r="R29" s="60">
        <v>34.94</v>
      </c>
      <c r="S29" s="60"/>
      <c r="T29" s="60"/>
      <c r="U29" s="71"/>
      <c r="V29" s="65"/>
      <c r="X29" s="4">
        <f t="shared" si="0"/>
        <v>0</v>
      </c>
      <c r="Y29" s="30" t="str">
        <f t="shared" si="2"/>
        <v> </v>
      </c>
      <c r="Z29"/>
    </row>
    <row r="30" spans="2:26" ht="12.75" customHeight="1">
      <c r="B30" s="55">
        <f t="shared" si="1"/>
        <v>17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  <c r="N30" s="67"/>
      <c r="O30" s="56"/>
      <c r="P30" s="59"/>
      <c r="Q30" s="59"/>
      <c r="R30" s="60">
        <v>34.94</v>
      </c>
      <c r="S30" s="60"/>
      <c r="T30" s="79"/>
      <c r="U30" s="80"/>
      <c r="V30" s="81"/>
      <c r="X30" s="4">
        <f t="shared" si="0"/>
        <v>0</v>
      </c>
      <c r="Y30" s="30" t="str">
        <f t="shared" si="2"/>
        <v> </v>
      </c>
      <c r="Z30"/>
    </row>
    <row r="31" spans="2:26" ht="12.75" customHeight="1">
      <c r="B31" s="55">
        <f t="shared" si="1"/>
        <v>18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  <c r="N31" s="67"/>
      <c r="O31" s="56"/>
      <c r="P31" s="59"/>
      <c r="Q31" s="59"/>
      <c r="R31" s="60">
        <v>34.94</v>
      </c>
      <c r="S31" s="60"/>
      <c r="T31" s="60"/>
      <c r="U31" s="62"/>
      <c r="V31" s="54"/>
      <c r="X31" s="4">
        <f t="shared" si="0"/>
        <v>0</v>
      </c>
      <c r="Y31" s="30" t="str">
        <f t="shared" si="2"/>
        <v> </v>
      </c>
      <c r="Z31"/>
    </row>
    <row r="32" spans="2:26" ht="12.75" customHeight="1">
      <c r="B32" s="63">
        <f t="shared" si="1"/>
        <v>19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  <c r="N32" s="67"/>
      <c r="O32" s="56"/>
      <c r="P32" s="59"/>
      <c r="Q32" s="59"/>
      <c r="R32" s="60">
        <v>34.94</v>
      </c>
      <c r="S32" s="60"/>
      <c r="T32" s="60"/>
      <c r="U32" s="62"/>
      <c r="V32" s="62"/>
      <c r="X32" s="4">
        <f t="shared" si="0"/>
        <v>0</v>
      </c>
      <c r="Y32" s="30" t="str">
        <f t="shared" si="2"/>
        <v> </v>
      </c>
      <c r="Z32"/>
    </row>
    <row r="33" spans="2:26" ht="12.75" customHeight="1">
      <c r="B33" s="63">
        <f t="shared" si="1"/>
        <v>20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  <c r="N33" s="67"/>
      <c r="O33" s="56"/>
      <c r="P33" s="59"/>
      <c r="Q33" s="59"/>
      <c r="R33" s="60">
        <v>34.94</v>
      </c>
      <c r="S33" s="60"/>
      <c r="T33" s="60"/>
      <c r="U33" s="62"/>
      <c r="V33" s="62"/>
      <c r="X33" s="4">
        <f t="shared" si="0"/>
        <v>0</v>
      </c>
      <c r="Y33" s="30" t="str">
        <f t="shared" si="2"/>
        <v> </v>
      </c>
      <c r="Z33"/>
    </row>
    <row r="34" spans="2:26" ht="12.75" customHeight="1">
      <c r="B34" s="61">
        <f t="shared" si="1"/>
        <v>21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7"/>
      <c r="N34" s="67"/>
      <c r="O34" s="56"/>
      <c r="P34" s="59"/>
      <c r="Q34" s="59"/>
      <c r="R34" s="60">
        <v>34.94</v>
      </c>
      <c r="S34" s="60"/>
      <c r="T34" s="68"/>
      <c r="U34" s="69"/>
      <c r="V34" s="70"/>
      <c r="X34" s="4">
        <f t="shared" si="0"/>
        <v>0</v>
      </c>
      <c r="Y34" s="30" t="str">
        <f t="shared" si="2"/>
        <v> </v>
      </c>
      <c r="Z34"/>
    </row>
    <row r="35" spans="2:26" ht="12.75" customHeight="1">
      <c r="B35" s="63">
        <f t="shared" si="1"/>
        <v>22</v>
      </c>
      <c r="C35" s="56">
        <v>92.4493</v>
      </c>
      <c r="D35" s="56">
        <v>4.0984</v>
      </c>
      <c r="E35" s="56">
        <v>0.987</v>
      </c>
      <c r="F35" s="56">
        <v>0.1258</v>
      </c>
      <c r="G35" s="56">
        <v>0.2105</v>
      </c>
      <c r="H35" s="56">
        <v>0.13</v>
      </c>
      <c r="I35" s="56">
        <v>0.1042</v>
      </c>
      <c r="J35" s="56">
        <v>1.5809</v>
      </c>
      <c r="K35" s="56">
        <v>0.3053</v>
      </c>
      <c r="L35" s="56">
        <v>0.0086</v>
      </c>
      <c r="M35" s="58">
        <v>-9.5</v>
      </c>
      <c r="N35" s="58">
        <v>-8.2</v>
      </c>
      <c r="O35" s="56">
        <v>0.7274</v>
      </c>
      <c r="P35" s="59">
        <v>8338.23</v>
      </c>
      <c r="Q35" s="59">
        <v>11881.53</v>
      </c>
      <c r="R35" s="60">
        <v>34.91</v>
      </c>
      <c r="S35" s="60">
        <v>49.75</v>
      </c>
      <c r="T35" s="60"/>
      <c r="U35" s="62"/>
      <c r="V35" s="62"/>
      <c r="X35" s="4">
        <f t="shared" si="0"/>
        <v>82.29999999999998</v>
      </c>
      <c r="Y35" s="30" t="str">
        <f t="shared" si="2"/>
        <v> </v>
      </c>
      <c r="Z35"/>
    </row>
    <row r="36" spans="2:26" ht="12.75" customHeight="1">
      <c r="B36" s="61">
        <f t="shared" si="1"/>
        <v>23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57"/>
      <c r="O36" s="56"/>
      <c r="P36" s="59"/>
      <c r="Q36" s="59"/>
      <c r="R36" s="60">
        <v>34.91</v>
      </c>
      <c r="S36" s="60"/>
      <c r="T36" s="60"/>
      <c r="U36" s="62"/>
      <c r="V36" s="54"/>
      <c r="X36" s="4">
        <f t="shared" si="0"/>
        <v>0</v>
      </c>
      <c r="Y36" s="30" t="str">
        <f t="shared" si="2"/>
        <v> </v>
      </c>
      <c r="Z36"/>
    </row>
    <row r="37" spans="2:26" ht="12.75" customHeight="1">
      <c r="B37" s="72">
        <f t="shared" si="1"/>
        <v>24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  <c r="N37" s="57"/>
      <c r="O37" s="56"/>
      <c r="P37" s="59"/>
      <c r="Q37" s="59"/>
      <c r="R37" s="60">
        <v>34.91</v>
      </c>
      <c r="S37" s="60"/>
      <c r="T37" s="60"/>
      <c r="U37" s="62"/>
      <c r="V37" s="62"/>
      <c r="X37" s="4">
        <f t="shared" si="0"/>
        <v>0</v>
      </c>
      <c r="Y37" s="30" t="str">
        <f t="shared" si="2"/>
        <v> </v>
      </c>
      <c r="Z37"/>
    </row>
    <row r="38" spans="2:26" ht="12.75" customHeight="1">
      <c r="B38" s="55">
        <f t="shared" si="1"/>
        <v>25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  <c r="N38" s="57"/>
      <c r="O38" s="56"/>
      <c r="P38" s="59"/>
      <c r="Q38" s="59"/>
      <c r="R38" s="60">
        <v>34.91</v>
      </c>
      <c r="S38" s="60"/>
      <c r="T38" s="60"/>
      <c r="U38" s="62"/>
      <c r="V38" s="62"/>
      <c r="X38" s="4">
        <f t="shared" si="0"/>
        <v>0</v>
      </c>
      <c r="Y38" s="30" t="str">
        <f t="shared" si="2"/>
        <v> </v>
      </c>
      <c r="Z38"/>
    </row>
    <row r="39" spans="2:26" ht="12.75" customHeight="1">
      <c r="B39" s="63">
        <f t="shared" si="1"/>
        <v>26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7"/>
      <c r="N39" s="57"/>
      <c r="O39" s="56"/>
      <c r="P39" s="59"/>
      <c r="Q39" s="59"/>
      <c r="R39" s="60">
        <v>34.91</v>
      </c>
      <c r="S39" s="60"/>
      <c r="T39" s="60"/>
      <c r="U39" s="62"/>
      <c r="V39" s="62"/>
      <c r="X39" s="4">
        <f t="shared" si="0"/>
        <v>0</v>
      </c>
      <c r="Y39" s="30" t="str">
        <f t="shared" si="2"/>
        <v> </v>
      </c>
      <c r="Z39"/>
    </row>
    <row r="40" spans="2:26" ht="12.75" customHeight="1">
      <c r="B40" s="61">
        <f t="shared" si="1"/>
        <v>27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  <c r="N40" s="57"/>
      <c r="O40" s="56"/>
      <c r="P40" s="59"/>
      <c r="Q40" s="59"/>
      <c r="R40" s="60">
        <v>34.91</v>
      </c>
      <c r="S40" s="60"/>
      <c r="T40" s="60"/>
      <c r="U40" s="71"/>
      <c r="V40" s="71"/>
      <c r="X40" s="4">
        <f t="shared" si="0"/>
        <v>0</v>
      </c>
      <c r="Y40" s="30" t="str">
        <f t="shared" si="2"/>
        <v> </v>
      </c>
      <c r="Z40"/>
    </row>
    <row r="41" spans="2:26" ht="12.75" customHeight="1">
      <c r="B41" s="55">
        <f t="shared" si="1"/>
        <v>28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57"/>
      <c r="O41" s="56"/>
      <c r="P41" s="59"/>
      <c r="Q41" s="59"/>
      <c r="R41" s="60">
        <v>34.91</v>
      </c>
      <c r="S41" s="60"/>
      <c r="T41" s="60"/>
      <c r="U41" s="73"/>
      <c r="V41" s="73"/>
      <c r="X41" s="4">
        <f t="shared" si="0"/>
        <v>0</v>
      </c>
      <c r="Y41" s="30" t="str">
        <f t="shared" si="2"/>
        <v> </v>
      </c>
      <c r="Z41"/>
    </row>
    <row r="42" spans="2:26" ht="12.75" customHeight="1">
      <c r="B42" s="74">
        <v>29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/>
      <c r="N42" s="57"/>
      <c r="O42" s="56"/>
      <c r="P42" s="59"/>
      <c r="Q42" s="59"/>
      <c r="R42" s="60">
        <v>34.91</v>
      </c>
      <c r="S42" s="60"/>
      <c r="T42" s="60"/>
      <c r="U42" s="62"/>
      <c r="V42" s="62"/>
      <c r="X42" s="4">
        <f t="shared" si="0"/>
        <v>0</v>
      </c>
      <c r="Y42" s="30" t="str">
        <f t="shared" si="2"/>
        <v> </v>
      </c>
      <c r="Z42"/>
    </row>
    <row r="43" spans="2:26" ht="12.75" customHeight="1">
      <c r="B43" s="55">
        <v>30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7"/>
      <c r="N43" s="57"/>
      <c r="O43" s="56"/>
      <c r="P43" s="59"/>
      <c r="Q43" s="59"/>
      <c r="R43" s="60">
        <v>34.91</v>
      </c>
      <c r="S43" s="60"/>
      <c r="T43" s="60"/>
      <c r="U43" s="60"/>
      <c r="V43" s="62"/>
      <c r="X43" s="4">
        <f t="shared" si="0"/>
        <v>0</v>
      </c>
      <c r="Y43" s="30" t="str">
        <f t="shared" si="2"/>
        <v> </v>
      </c>
      <c r="Z43"/>
    </row>
    <row r="44" spans="2:26" ht="12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56">
        <v>1.4964</v>
      </c>
      <c r="K44" s="56">
        <v>0.2595</v>
      </c>
      <c r="L44" s="8"/>
      <c r="M44" s="8"/>
      <c r="N44" s="8"/>
      <c r="O44" s="57">
        <v>0.7301</v>
      </c>
      <c r="P44" s="8"/>
      <c r="Q44" s="8"/>
      <c r="R44" s="60">
        <v>34.88</v>
      </c>
      <c r="S44" s="60">
        <f>Q44/0.239/1000</f>
        <v>0</v>
      </c>
      <c r="T44" s="9"/>
      <c r="U44" s="10"/>
      <c r="V44" s="10"/>
      <c r="X44" s="4">
        <f>SUM(D44:N44,P44)</f>
        <v>1.7559</v>
      </c>
      <c r="Y44" s="5"/>
      <c r="Z44"/>
    </row>
    <row r="45" spans="3:26" ht="12.75"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X45" s="4"/>
      <c r="Y45" s="5"/>
      <c r="Z45"/>
    </row>
    <row r="46" spans="3:4" ht="12.75">
      <c r="C46" s="1"/>
      <c r="D46" s="1"/>
    </row>
    <row r="47" spans="3:22" ht="15">
      <c r="C47" s="36" t="s">
        <v>25</v>
      </c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 t="s">
        <v>70</v>
      </c>
      <c r="Q47" s="37"/>
      <c r="R47" s="37"/>
      <c r="S47" s="37"/>
      <c r="T47" s="38"/>
      <c r="U47" s="39"/>
      <c r="V47" s="39"/>
    </row>
    <row r="48" spans="3:20" ht="12.75">
      <c r="C48" s="1"/>
      <c r="D48" s="1" t="s">
        <v>6</v>
      </c>
      <c r="L48" s="14" t="s">
        <v>0</v>
      </c>
      <c r="O48" s="2"/>
      <c r="P48" s="15" t="s">
        <v>8</v>
      </c>
      <c r="Q48" s="15"/>
      <c r="T48" s="2"/>
    </row>
    <row r="49" spans="3:22" ht="18" customHeight="1">
      <c r="C49" s="36" t="s">
        <v>26</v>
      </c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 t="s">
        <v>1</v>
      </c>
      <c r="P49" s="37" t="s">
        <v>71</v>
      </c>
      <c r="Q49" s="37"/>
      <c r="R49" s="37"/>
      <c r="S49" s="37"/>
      <c r="T49" s="37"/>
      <c r="U49" s="39"/>
      <c r="V49" s="39"/>
    </row>
    <row r="50" spans="3:20" ht="12.75">
      <c r="C50" s="1"/>
      <c r="D50" s="1" t="s">
        <v>7</v>
      </c>
      <c r="L50" s="14" t="s">
        <v>0</v>
      </c>
      <c r="O50" s="2"/>
      <c r="P50" s="14" t="s">
        <v>8</v>
      </c>
      <c r="Q50" s="14"/>
      <c r="T50" s="2"/>
    </row>
    <row r="54" spans="3:10" ht="12.75">
      <c r="C54" s="43"/>
      <c r="D54" s="35" t="s">
        <v>20</v>
      </c>
      <c r="E54" s="35"/>
      <c r="F54" s="35"/>
      <c r="G54" s="35"/>
      <c r="H54" s="35"/>
      <c r="I54" s="35"/>
      <c r="J54" s="35"/>
    </row>
  </sheetData>
  <sheetProtection/>
  <mergeCells count="27"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view="pageBreakPreview" zoomScale="80" zoomScaleSheetLayoutView="80" workbookViewId="0" topLeftCell="A19">
      <selection activeCell="K42" sqref="K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5" t="s">
        <v>9</v>
      </c>
      <c r="C1" s="75"/>
      <c r="D1" s="75"/>
      <c r="E1" s="75"/>
      <c r="F1" s="40"/>
      <c r="G1" s="40"/>
      <c r="H1" s="40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75" t="s">
        <v>10</v>
      </c>
      <c r="C2" s="75"/>
      <c r="D2" s="75"/>
      <c r="E2" s="75"/>
      <c r="F2" s="40"/>
      <c r="G2" s="40"/>
      <c r="H2" s="40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76" t="s">
        <v>50</v>
      </c>
      <c r="C3" s="76"/>
      <c r="D3" s="76"/>
      <c r="E3" s="75"/>
      <c r="F3" s="40"/>
      <c r="G3" s="40"/>
      <c r="H3" s="40"/>
      <c r="I3" s="35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5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5">
      <c r="B5" s="77"/>
      <c r="C5" s="115" t="s">
        <v>12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20"/>
    </row>
    <row r="6" spans="2:25" ht="18" customHeight="1">
      <c r="B6" s="116" t="s">
        <v>65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21"/>
    </row>
    <row r="7" spans="1:26" s="51" customFormat="1" ht="19.5" customHeight="1">
      <c r="A7" s="94" t="s">
        <v>72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53"/>
      <c r="W7" s="49"/>
      <c r="X7" s="49"/>
      <c r="Z7" s="52"/>
    </row>
    <row r="8" spans="1:26" s="51" customFormat="1" ht="19.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53"/>
      <c r="W8" s="49"/>
      <c r="X8" s="49"/>
      <c r="Z8" s="52"/>
    </row>
    <row r="9" spans="2:25" ht="2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2"/>
    </row>
    <row r="10" spans="2:26" ht="30" customHeight="1">
      <c r="B10" s="109" t="s">
        <v>5</v>
      </c>
      <c r="C10" s="102" t="s">
        <v>17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5" t="s">
        <v>18</v>
      </c>
      <c r="X10" s="106" t="s">
        <v>21</v>
      </c>
      <c r="Y10" s="23"/>
      <c r="Z10"/>
    </row>
    <row r="11" spans="2:26" ht="48.75" customHeight="1">
      <c r="B11" s="110"/>
      <c r="C11" s="104" t="s">
        <v>55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9"/>
      <c r="N11" s="109"/>
      <c r="O11" s="109"/>
      <c r="P11" s="109"/>
      <c r="Q11" s="109"/>
      <c r="R11" s="109"/>
      <c r="S11" s="109"/>
      <c r="T11" s="109"/>
      <c r="U11" s="109"/>
      <c r="V11" s="112"/>
      <c r="W11" s="105"/>
      <c r="X11" s="107"/>
      <c r="Y11" s="23"/>
      <c r="Z11"/>
    </row>
    <row r="12" spans="2:26" ht="15.75" customHeight="1">
      <c r="B12" s="110"/>
      <c r="C12" s="104"/>
      <c r="D12" s="101"/>
      <c r="E12" s="101"/>
      <c r="F12" s="101"/>
      <c r="G12" s="101"/>
      <c r="H12" s="101"/>
      <c r="I12" s="101"/>
      <c r="J12" s="101"/>
      <c r="K12" s="101"/>
      <c r="L12" s="101"/>
      <c r="M12" s="110"/>
      <c r="N12" s="110"/>
      <c r="O12" s="110"/>
      <c r="P12" s="110"/>
      <c r="Q12" s="110"/>
      <c r="R12" s="110"/>
      <c r="S12" s="110"/>
      <c r="T12" s="110"/>
      <c r="U12" s="110"/>
      <c r="V12" s="113"/>
      <c r="W12" s="105"/>
      <c r="X12" s="107"/>
      <c r="Y12" s="23"/>
      <c r="Z12"/>
    </row>
    <row r="13" spans="2:26" ht="30" customHeight="1">
      <c r="B13" s="118"/>
      <c r="C13" s="104"/>
      <c r="D13" s="101"/>
      <c r="E13" s="101"/>
      <c r="F13" s="101"/>
      <c r="G13" s="101"/>
      <c r="H13" s="101"/>
      <c r="I13" s="101"/>
      <c r="J13" s="101"/>
      <c r="K13" s="101"/>
      <c r="L13" s="101"/>
      <c r="M13" s="111"/>
      <c r="N13" s="111"/>
      <c r="O13" s="111"/>
      <c r="P13" s="111"/>
      <c r="Q13" s="111"/>
      <c r="R13" s="111"/>
      <c r="S13" s="111"/>
      <c r="T13" s="111"/>
      <c r="U13" s="111"/>
      <c r="V13" s="114"/>
      <c r="W13" s="105"/>
      <c r="X13" s="108"/>
      <c r="Y13" s="23"/>
      <c r="Z13"/>
    </row>
    <row r="14" spans="2:27" ht="15.75" customHeight="1">
      <c r="B14" s="16">
        <v>1</v>
      </c>
      <c r="C14">
        <v>4404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31">
        <f>SUM(C14:V14)</f>
        <v>4404</v>
      </c>
      <c r="X14" s="45">
        <f>IF(Паспорт!R14&gt;0,Паспорт!R14,X15)</f>
        <v>34.97</v>
      </c>
      <c r="Y14" s="24"/>
      <c r="Z14" s="100" t="s">
        <v>22</v>
      </c>
      <c r="AA14" s="100"/>
    </row>
    <row r="15" spans="2:27" ht="15.75">
      <c r="B15" s="16">
        <v>2</v>
      </c>
      <c r="C15">
        <v>4393.9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31">
        <f aca="true" t="shared" si="0" ref="W15:W43">SUM(C15:V15)</f>
        <v>4393.9</v>
      </c>
      <c r="X15" s="45">
        <f>IF(Паспорт!R15&gt;0,Паспорт!R15,X16)</f>
        <v>34.97</v>
      </c>
      <c r="Y15" s="24"/>
      <c r="Z15" s="100"/>
      <c r="AA15" s="100"/>
    </row>
    <row r="16" spans="2:27" ht="15.75">
      <c r="B16" s="16">
        <v>3</v>
      </c>
      <c r="C16">
        <v>4343.13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31">
        <f t="shared" si="0"/>
        <v>4343.13</v>
      </c>
      <c r="X16" s="45">
        <f>IF(Паспорт!R16&gt;0,Паспорт!R16,X17)</f>
        <v>34.97</v>
      </c>
      <c r="Y16" s="24"/>
      <c r="Z16" s="100"/>
      <c r="AA16" s="100"/>
    </row>
    <row r="17" spans="2:27" ht="15.75">
      <c r="B17" s="16">
        <v>4</v>
      </c>
      <c r="C17">
        <v>4500.31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31">
        <f t="shared" si="0"/>
        <v>4500.31</v>
      </c>
      <c r="X17" s="45">
        <f>IF(Паспорт!R17&gt;0,Паспорт!R17,X18)</f>
        <v>34.97</v>
      </c>
      <c r="Y17" s="24"/>
      <c r="Z17" s="100"/>
      <c r="AA17" s="100"/>
    </row>
    <row r="18" spans="2:27" ht="15.75">
      <c r="B18" s="16">
        <v>5</v>
      </c>
      <c r="C18">
        <v>4525.89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31">
        <f t="shared" si="0"/>
        <v>4525.89</v>
      </c>
      <c r="X18" s="45">
        <f>IF(Паспорт!R18&gt;0,Паспорт!R18,X19)</f>
        <v>34.97</v>
      </c>
      <c r="Y18" s="24"/>
      <c r="Z18" s="100"/>
      <c r="AA18" s="100"/>
    </row>
    <row r="19" spans="2:27" ht="15.75" customHeight="1">
      <c r="B19" s="16">
        <v>6</v>
      </c>
      <c r="C19">
        <v>4394.89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31">
        <f t="shared" si="0"/>
        <v>4394.89</v>
      </c>
      <c r="X19" s="45">
        <f>IF(Паспорт!R19&gt;0,Паспорт!R19,X20)</f>
        <v>34.97</v>
      </c>
      <c r="Y19" s="24"/>
      <c r="Z19" s="100"/>
      <c r="AA19" s="100"/>
    </row>
    <row r="20" spans="2:27" ht="15.75">
      <c r="B20" s="16">
        <v>7</v>
      </c>
      <c r="C20">
        <v>4667.18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31">
        <f t="shared" si="0"/>
        <v>4667.18</v>
      </c>
      <c r="X20" s="45">
        <f>IF(Паспорт!R20&gt;0,Паспорт!R20,X21)</f>
        <v>34.89</v>
      </c>
      <c r="Y20" s="24"/>
      <c r="Z20" s="100"/>
      <c r="AA20" s="100"/>
    </row>
    <row r="21" spans="2:27" ht="15.75">
      <c r="B21" s="16">
        <v>8</v>
      </c>
      <c r="C21">
        <v>4991.39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31">
        <f t="shared" si="0"/>
        <v>4991.39</v>
      </c>
      <c r="X21" s="45">
        <f>IF(Паспорт!R21&gt;0,Паспорт!R21,X22)</f>
        <v>34.89</v>
      </c>
      <c r="Y21" s="24"/>
      <c r="Z21" s="100"/>
      <c r="AA21" s="100"/>
    </row>
    <row r="22" spans="2:26" ht="15" customHeight="1">
      <c r="B22" s="16">
        <v>9</v>
      </c>
      <c r="C22">
        <v>5085.69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31">
        <f t="shared" si="0"/>
        <v>5085.69</v>
      </c>
      <c r="X22" s="45">
        <f>IF(Паспорт!R22&gt;0,Паспорт!R22,X23)</f>
        <v>34.89</v>
      </c>
      <c r="Y22" s="24"/>
      <c r="Z22" s="29"/>
    </row>
    <row r="23" spans="2:26" ht="15.75">
      <c r="B23" s="16">
        <v>10</v>
      </c>
      <c r="C23">
        <v>4639.04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31">
        <f t="shared" si="0"/>
        <v>4639.04</v>
      </c>
      <c r="X23" s="45">
        <f>IF(Паспорт!R23&gt;0,Паспорт!R23,X24)</f>
        <v>34.89</v>
      </c>
      <c r="Y23" s="24"/>
      <c r="Z23" s="29"/>
    </row>
    <row r="24" spans="2:26" ht="15.75">
      <c r="B24" s="16">
        <v>11</v>
      </c>
      <c r="C24">
        <v>4671.57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31">
        <f t="shared" si="0"/>
        <v>4671.57</v>
      </c>
      <c r="X24" s="45">
        <f>IF(Паспорт!R24&gt;0,Паспорт!R24,X25)</f>
        <v>34.89</v>
      </c>
      <c r="Y24" s="24"/>
      <c r="Z24" s="29"/>
    </row>
    <row r="25" spans="2:26" ht="15.75">
      <c r="B25" s="16">
        <v>12</v>
      </c>
      <c r="C25">
        <v>4642.4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31">
        <f t="shared" si="0"/>
        <v>4642.4</v>
      </c>
      <c r="X25" s="45">
        <f>IF(Паспорт!R25&gt;0,Паспорт!R25,X26)</f>
        <v>34.89</v>
      </c>
      <c r="Y25" s="24"/>
      <c r="Z25" s="29"/>
    </row>
    <row r="26" spans="2:26" ht="15.75">
      <c r="B26" s="16">
        <v>13</v>
      </c>
      <c r="C26">
        <v>4225.18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31">
        <f t="shared" si="0"/>
        <v>4225.18</v>
      </c>
      <c r="X26" s="45">
        <f>IF(Паспорт!R26&gt;0,Паспорт!R26,X27)</f>
        <v>34.89</v>
      </c>
      <c r="Y26" s="24"/>
      <c r="Z26" s="29"/>
    </row>
    <row r="27" spans="2:26" ht="15.75">
      <c r="B27" s="16">
        <v>14</v>
      </c>
      <c r="C27">
        <v>3983.73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31">
        <f t="shared" si="0"/>
        <v>3983.73</v>
      </c>
      <c r="X27" s="45">
        <f>IF(Паспорт!R27&gt;0,Паспорт!R27,X28)</f>
        <v>34.94</v>
      </c>
      <c r="Y27" s="24"/>
      <c r="Z27" s="29"/>
    </row>
    <row r="28" spans="2:26" ht="15.75">
      <c r="B28" s="16">
        <v>15</v>
      </c>
      <c r="C28">
        <v>4132.23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31">
        <f t="shared" si="0"/>
        <v>4132.23</v>
      </c>
      <c r="X28" s="45">
        <f>IF(Паспорт!R28&gt;0,Паспорт!R28,X29)</f>
        <v>34.94</v>
      </c>
      <c r="Y28" s="24"/>
      <c r="Z28" s="29"/>
    </row>
    <row r="29" spans="2:26" ht="15.75">
      <c r="B29" s="17">
        <v>16</v>
      </c>
      <c r="C29">
        <v>4076.65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31">
        <f t="shared" si="0"/>
        <v>4076.65</v>
      </c>
      <c r="X29" s="45">
        <f>IF(Паспорт!R29&gt;0,Паспорт!R29,X30)</f>
        <v>34.94</v>
      </c>
      <c r="Y29" s="24"/>
      <c r="Z29" s="29"/>
    </row>
    <row r="30" spans="2:26" ht="15.75">
      <c r="B30" s="17">
        <v>17</v>
      </c>
      <c r="C30">
        <v>3952.5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31">
        <f t="shared" si="0"/>
        <v>3952.5</v>
      </c>
      <c r="X30" s="45">
        <f>IF(Паспорт!R30&gt;0,Паспорт!R30,X31)</f>
        <v>34.94</v>
      </c>
      <c r="Y30" s="24"/>
      <c r="Z30" s="29"/>
    </row>
    <row r="31" spans="2:26" ht="15.75">
      <c r="B31" s="17">
        <v>18</v>
      </c>
      <c r="C31">
        <v>3986.4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31">
        <f t="shared" si="0"/>
        <v>3986.4</v>
      </c>
      <c r="X31" s="45">
        <f>IF(Паспорт!R31&gt;0,Паспорт!R31,X32)</f>
        <v>34.94</v>
      </c>
      <c r="Y31" s="24"/>
      <c r="Z31" s="29"/>
    </row>
    <row r="32" spans="2:26" ht="15.75">
      <c r="B32" s="17">
        <v>19</v>
      </c>
      <c r="C32">
        <v>3655.96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31">
        <f t="shared" si="0"/>
        <v>3655.96</v>
      </c>
      <c r="X32" s="45">
        <f>IF(Паспорт!R32&gt;0,Паспорт!R32,X33)</f>
        <v>34.94</v>
      </c>
      <c r="Y32" s="24"/>
      <c r="Z32" s="29"/>
    </row>
    <row r="33" spans="2:26" ht="15.75">
      <c r="B33" s="17">
        <v>20</v>
      </c>
      <c r="C33">
        <v>3798.87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31">
        <f t="shared" si="0"/>
        <v>3798.87</v>
      </c>
      <c r="X33" s="45">
        <f>IF(Паспорт!R33&gt;0,Паспорт!R33,X34)</f>
        <v>34.94</v>
      </c>
      <c r="Y33" s="24"/>
      <c r="Z33" s="29"/>
    </row>
    <row r="34" spans="2:26" ht="15.75">
      <c r="B34" s="17">
        <v>21</v>
      </c>
      <c r="C34">
        <v>3629.75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31">
        <f t="shared" si="0"/>
        <v>3629.75</v>
      </c>
      <c r="X34" s="45">
        <f>IF(Паспорт!R34&gt;0,Паспорт!R34,X35)</f>
        <v>34.94</v>
      </c>
      <c r="Y34" s="24"/>
      <c r="Z34" s="29"/>
    </row>
    <row r="35" spans="2:26" ht="15.75">
      <c r="B35" s="17">
        <v>22</v>
      </c>
      <c r="C35">
        <v>3595.22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31">
        <f t="shared" si="0"/>
        <v>3595.22</v>
      </c>
      <c r="X35" s="45">
        <f>IF(Паспорт!R35&gt;0,Паспорт!R35,X36)</f>
        <v>34.91</v>
      </c>
      <c r="Y35" s="24"/>
      <c r="Z35" s="29"/>
    </row>
    <row r="36" spans="2:26" ht="15.75">
      <c r="B36" s="17">
        <v>23</v>
      </c>
      <c r="C36">
        <v>3595.05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1">
        <f t="shared" si="0"/>
        <v>3595.05</v>
      </c>
      <c r="X36" s="45">
        <f>IF(Паспорт!R36&gt;0,Паспорт!R36,X37)</f>
        <v>34.91</v>
      </c>
      <c r="Y36" s="24"/>
      <c r="Z36" s="29"/>
    </row>
    <row r="37" spans="2:26" ht="15.75">
      <c r="B37" s="17">
        <v>24</v>
      </c>
      <c r="C37">
        <v>3698.87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31">
        <f t="shared" si="0"/>
        <v>3698.87</v>
      </c>
      <c r="X37" s="45">
        <f>IF(Паспорт!R37&gt;0,Паспорт!R37,X38)</f>
        <v>34.91</v>
      </c>
      <c r="Y37" s="24"/>
      <c r="Z37" s="29"/>
    </row>
    <row r="38" spans="2:26" ht="15.75">
      <c r="B38" s="17">
        <v>25</v>
      </c>
      <c r="C38">
        <v>3802.51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31">
        <f t="shared" si="0"/>
        <v>3802.51</v>
      </c>
      <c r="X38" s="45">
        <f>IF('[1]Паспорт'!R38&gt;0,'[1]Паспорт'!R38,X37)</f>
        <v>34.91</v>
      </c>
      <c r="Y38" s="24"/>
      <c r="Z38" s="29"/>
    </row>
    <row r="39" spans="2:26" ht="15.75">
      <c r="B39" s="17">
        <v>26</v>
      </c>
      <c r="C39">
        <v>3674.32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31">
        <f t="shared" si="0"/>
        <v>3674.32</v>
      </c>
      <c r="X39" s="45">
        <f>IF('[1]Паспорт'!R39&gt;0,'[1]Паспорт'!R39,X38)</f>
        <v>34.91</v>
      </c>
      <c r="Y39" s="24"/>
      <c r="Z39" s="29"/>
    </row>
    <row r="40" spans="2:26" ht="15.75">
      <c r="B40" s="17">
        <v>27</v>
      </c>
      <c r="C40">
        <v>3556.04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31">
        <f t="shared" si="0"/>
        <v>3556.04</v>
      </c>
      <c r="X40" s="45">
        <f>IF('[1]Паспорт'!R40&gt;0,'[1]Паспорт'!R40,X39)</f>
        <v>34.91</v>
      </c>
      <c r="Y40" s="24"/>
      <c r="Z40" s="29"/>
    </row>
    <row r="41" spans="2:26" ht="15.75">
      <c r="B41" s="17">
        <v>28</v>
      </c>
      <c r="C41">
        <v>3731.91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31">
        <f t="shared" si="0"/>
        <v>3731.91</v>
      </c>
      <c r="X41" s="45">
        <f>IF('[1]Паспорт'!R41&gt;0,'[1]Паспорт'!R41,X40)</f>
        <v>34.91</v>
      </c>
      <c r="Y41" s="24"/>
      <c r="Z41" s="29"/>
    </row>
    <row r="42" spans="2:26" ht="12.75" customHeight="1">
      <c r="B42" s="17">
        <v>29</v>
      </c>
      <c r="C42">
        <v>3582.72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31">
        <f t="shared" si="0"/>
        <v>3582.72</v>
      </c>
      <c r="X42" s="45">
        <f>IF('[1]Паспорт'!R42&gt;0,'[1]Паспорт'!R42,X41)</f>
        <v>34.91</v>
      </c>
      <c r="Y42" s="24"/>
      <c r="Z42" s="29"/>
    </row>
    <row r="43" spans="2:26" ht="12.75" customHeight="1">
      <c r="B43" s="17">
        <v>30</v>
      </c>
      <c r="C43">
        <v>3690.13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31">
        <f t="shared" si="0"/>
        <v>3690.13</v>
      </c>
      <c r="X43" s="45">
        <f>IF('[1]Паспорт'!R43&gt;0,'[1]Паспорт'!R43,X42)</f>
        <v>34.91</v>
      </c>
      <c r="Y43" s="24"/>
      <c r="Z43" s="29"/>
    </row>
    <row r="44" spans="2:27" ht="66" customHeight="1">
      <c r="B44" s="17" t="s">
        <v>18</v>
      </c>
      <c r="C44" s="33">
        <f>SUM(C14:C43)</f>
        <v>123627.43000000001</v>
      </c>
      <c r="D44" s="33">
        <f aca="true" t="shared" si="1" ref="D44:V44">SUM(D14:D43)</f>
        <v>0</v>
      </c>
      <c r="E44" s="33">
        <f t="shared" si="1"/>
        <v>0</v>
      </c>
      <c r="F44" s="33">
        <f t="shared" si="1"/>
        <v>0</v>
      </c>
      <c r="G44" s="33">
        <f t="shared" si="1"/>
        <v>0</v>
      </c>
      <c r="H44" s="33">
        <f t="shared" si="1"/>
        <v>0</v>
      </c>
      <c r="I44" s="33">
        <f t="shared" si="1"/>
        <v>0</v>
      </c>
      <c r="J44" s="33">
        <f t="shared" si="1"/>
        <v>0</v>
      </c>
      <c r="K44" s="33">
        <f t="shared" si="1"/>
        <v>0</v>
      </c>
      <c r="L44" s="33">
        <f t="shared" si="1"/>
        <v>0</v>
      </c>
      <c r="M44" s="33">
        <f t="shared" si="1"/>
        <v>0</v>
      </c>
      <c r="N44" s="33">
        <f t="shared" si="1"/>
        <v>0</v>
      </c>
      <c r="O44" s="33">
        <f t="shared" si="1"/>
        <v>0</v>
      </c>
      <c r="P44" s="33">
        <f t="shared" si="1"/>
        <v>0</v>
      </c>
      <c r="Q44" s="33">
        <f t="shared" si="1"/>
        <v>0</v>
      </c>
      <c r="R44" s="33">
        <f t="shared" si="1"/>
        <v>0</v>
      </c>
      <c r="S44" s="33">
        <f t="shared" si="1"/>
        <v>0</v>
      </c>
      <c r="T44" s="33">
        <f t="shared" si="1"/>
        <v>0</v>
      </c>
      <c r="U44" s="33">
        <f t="shared" si="1"/>
        <v>0</v>
      </c>
      <c r="V44" s="33">
        <f t="shared" si="1"/>
        <v>0</v>
      </c>
      <c r="W44" s="32">
        <f>SUM(W14:W43)</f>
        <v>123627.43000000001</v>
      </c>
      <c r="X44" s="45">
        <f>SUMPRODUCT(X13:X43,W13:W43)/SUM(W13:W43)</f>
        <v>34.92514033657417</v>
      </c>
      <c r="Y44" s="28"/>
      <c r="Z44" s="119" t="s">
        <v>19</v>
      </c>
      <c r="AA44" s="119"/>
    </row>
    <row r="45" spans="3:26" ht="12.75"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25"/>
      <c r="Z45"/>
    </row>
    <row r="46" spans="3:4" ht="12.75">
      <c r="C46" s="1"/>
      <c r="D46" s="1"/>
    </row>
    <row r="47" spans="2:25" ht="15">
      <c r="B47" s="34"/>
      <c r="C47" s="12" t="s">
        <v>66</v>
      </c>
      <c r="D47" s="36"/>
      <c r="E47" s="37"/>
      <c r="F47" s="37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 t="s">
        <v>67</v>
      </c>
      <c r="X47" s="13"/>
      <c r="Y47" s="26"/>
    </row>
    <row r="48" spans="3:25" ht="12.75">
      <c r="C48" s="1"/>
      <c r="D48" s="1" t="s">
        <v>15</v>
      </c>
      <c r="O48" s="2"/>
      <c r="P48" s="15" t="s">
        <v>51</v>
      </c>
      <c r="Q48" s="15"/>
      <c r="W48" s="14" t="s">
        <v>52</v>
      </c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3"/>
      <c r="W49" s="13" t="s">
        <v>53</v>
      </c>
      <c r="X49" s="13"/>
      <c r="Y49" s="27"/>
    </row>
    <row r="50" spans="3:25" ht="12.75">
      <c r="C50" s="1"/>
      <c r="D50" s="1" t="s">
        <v>16</v>
      </c>
      <c r="O50" s="2"/>
      <c r="P50" s="14" t="s">
        <v>54</v>
      </c>
      <c r="Q50" s="14"/>
      <c r="W50" s="14" t="s">
        <v>52</v>
      </c>
      <c r="Y50" s="2"/>
    </row>
  </sheetData>
  <sheetProtection/>
  <mergeCells count="30">
    <mergeCell ref="C5:X5"/>
    <mergeCell ref="B6:X6"/>
    <mergeCell ref="B10:B13"/>
    <mergeCell ref="Z44:AA44"/>
    <mergeCell ref="E11:E13"/>
    <mergeCell ref="F11:F13"/>
    <mergeCell ref="G11:G13"/>
    <mergeCell ref="H11:H13"/>
    <mergeCell ref="R11:R13"/>
    <mergeCell ref="T11:T13"/>
    <mergeCell ref="A7:U7"/>
    <mergeCell ref="S11:S13"/>
    <mergeCell ref="U11:U13"/>
    <mergeCell ref="P11:P13"/>
    <mergeCell ref="Q11:Q13"/>
    <mergeCell ref="C45:X45"/>
    <mergeCell ref="J11:J13"/>
    <mergeCell ref="K11:K13"/>
    <mergeCell ref="L11:L13"/>
    <mergeCell ref="M11:M13"/>
    <mergeCell ref="Z14:AA21"/>
    <mergeCell ref="D11:D13"/>
    <mergeCell ref="C10:V10"/>
    <mergeCell ref="C11:C13"/>
    <mergeCell ref="W10:W13"/>
    <mergeCell ref="X10:X13"/>
    <mergeCell ref="N11:N13"/>
    <mergeCell ref="O11:O13"/>
    <mergeCell ref="V11:V13"/>
    <mergeCell ref="I11:I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80" zoomScaleNormal="80" zoomScalePageLayoutView="0" workbookViewId="0" topLeftCell="A1">
      <selection activeCell="B32" sqref="B3:B32"/>
    </sheetView>
  </sheetViews>
  <sheetFormatPr defaultColWidth="9.00390625" defaultRowHeight="12.75"/>
  <sheetData>
    <row r="1" ht="12.75">
      <c r="A1" t="s">
        <v>73</v>
      </c>
    </row>
    <row r="2" spans="1:7" ht="12.75">
      <c r="A2" t="s">
        <v>56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6" ht="12.75">
      <c r="A3">
        <v>1</v>
      </c>
      <c r="B3">
        <v>4404</v>
      </c>
      <c r="C3">
        <v>94.701</v>
      </c>
      <c r="D3">
        <v>2.68</v>
      </c>
      <c r="E3">
        <v>19.81</v>
      </c>
      <c r="F3">
        <v>0.7301</v>
      </c>
    </row>
    <row r="4" spans="1:6" ht="12.75">
      <c r="A4">
        <v>2</v>
      </c>
      <c r="B4">
        <v>4393.9</v>
      </c>
      <c r="C4">
        <v>92.267</v>
      </c>
      <c r="D4">
        <v>2.68</v>
      </c>
      <c r="E4">
        <v>16.18</v>
      </c>
      <c r="F4">
        <v>0.7301</v>
      </c>
    </row>
    <row r="5" spans="1:7" ht="12.75">
      <c r="A5">
        <v>3</v>
      </c>
      <c r="B5">
        <v>4343.13</v>
      </c>
      <c r="C5">
        <v>92.4</v>
      </c>
      <c r="D5">
        <v>2.66</v>
      </c>
      <c r="E5">
        <v>18.75</v>
      </c>
      <c r="F5">
        <v>0.7306</v>
      </c>
      <c r="G5" t="s">
        <v>63</v>
      </c>
    </row>
    <row r="6" spans="1:6" ht="12.75">
      <c r="A6">
        <v>4</v>
      </c>
      <c r="B6">
        <v>4500.31</v>
      </c>
      <c r="C6">
        <v>99.146</v>
      </c>
      <c r="D6">
        <v>2.66</v>
      </c>
      <c r="E6">
        <v>19.37</v>
      </c>
      <c r="F6">
        <v>0.7303</v>
      </c>
    </row>
    <row r="7" spans="1:6" ht="12.75">
      <c r="A7">
        <v>5</v>
      </c>
      <c r="B7">
        <v>4525.89</v>
      </c>
      <c r="C7">
        <v>102.723</v>
      </c>
      <c r="D7">
        <v>2.66</v>
      </c>
      <c r="E7">
        <v>20.62</v>
      </c>
      <c r="F7">
        <v>0.7306</v>
      </c>
    </row>
    <row r="8" spans="1:6" ht="12.75">
      <c r="A8">
        <v>6</v>
      </c>
      <c r="B8">
        <v>4394.89</v>
      </c>
      <c r="C8">
        <v>92.894</v>
      </c>
      <c r="D8">
        <v>2.67</v>
      </c>
      <c r="E8">
        <v>16.75</v>
      </c>
      <c r="F8">
        <v>0.7306</v>
      </c>
    </row>
    <row r="9" spans="1:6" ht="12.75">
      <c r="A9">
        <v>7</v>
      </c>
      <c r="B9">
        <v>4667.18</v>
      </c>
      <c r="C9">
        <v>104.829</v>
      </c>
      <c r="D9">
        <v>2.67</v>
      </c>
      <c r="E9">
        <v>15.3</v>
      </c>
      <c r="F9">
        <v>0.7306</v>
      </c>
    </row>
    <row r="10" spans="1:6" ht="12.75">
      <c r="A10">
        <v>8</v>
      </c>
      <c r="B10">
        <v>4991.39</v>
      </c>
      <c r="C10">
        <v>118.797</v>
      </c>
      <c r="D10">
        <v>2.68</v>
      </c>
      <c r="E10">
        <v>13.74</v>
      </c>
      <c r="F10">
        <v>0.7307</v>
      </c>
    </row>
    <row r="11" spans="1:7" ht="12.75">
      <c r="A11">
        <v>9</v>
      </c>
      <c r="B11">
        <v>5085.69</v>
      </c>
      <c r="C11">
        <v>123.095</v>
      </c>
      <c r="D11">
        <v>2.68</v>
      </c>
      <c r="E11">
        <v>14.49</v>
      </c>
      <c r="F11">
        <v>0.7305</v>
      </c>
      <c r="G11" t="s">
        <v>63</v>
      </c>
    </row>
    <row r="12" spans="1:7" ht="12.75">
      <c r="A12">
        <v>10</v>
      </c>
      <c r="B12">
        <v>4639.04</v>
      </c>
      <c r="C12" t="s">
        <v>74</v>
      </c>
      <c r="D12" t="s">
        <v>75</v>
      </c>
      <c r="E12" t="s">
        <v>76</v>
      </c>
      <c r="F12" t="s">
        <v>77</v>
      </c>
      <c r="G12" t="s">
        <v>78</v>
      </c>
    </row>
    <row r="13" spans="1:6" ht="12.75">
      <c r="A13">
        <v>11</v>
      </c>
      <c r="B13">
        <v>4671.57</v>
      </c>
      <c r="C13">
        <v>109.516</v>
      </c>
      <c r="D13">
        <v>2.63</v>
      </c>
      <c r="E13">
        <v>19.12</v>
      </c>
      <c r="F13">
        <v>0.731</v>
      </c>
    </row>
    <row r="14" spans="1:6" ht="12.75">
      <c r="A14">
        <v>12</v>
      </c>
      <c r="B14">
        <v>4642.4</v>
      </c>
      <c r="C14">
        <v>110.107</v>
      </c>
      <c r="D14">
        <v>2.62</v>
      </c>
      <c r="E14">
        <v>18.55</v>
      </c>
      <c r="F14">
        <v>0.7312</v>
      </c>
    </row>
    <row r="15" spans="1:6" ht="12.75">
      <c r="A15">
        <v>13</v>
      </c>
      <c r="B15">
        <v>4225.18</v>
      </c>
      <c r="C15">
        <v>90.149</v>
      </c>
      <c r="D15">
        <v>2.62</v>
      </c>
      <c r="E15">
        <v>19.65</v>
      </c>
      <c r="F15">
        <v>0.7313</v>
      </c>
    </row>
    <row r="16" spans="1:7" ht="12.75">
      <c r="A16">
        <v>14</v>
      </c>
      <c r="B16">
        <v>3983.73</v>
      </c>
      <c r="C16">
        <v>81.011</v>
      </c>
      <c r="D16">
        <v>2.61</v>
      </c>
      <c r="E16">
        <v>23.19</v>
      </c>
      <c r="F16">
        <v>0.7308</v>
      </c>
      <c r="G16" t="s">
        <v>68</v>
      </c>
    </row>
    <row r="17" spans="1:7" ht="12.75">
      <c r="A17">
        <v>15</v>
      </c>
      <c r="B17">
        <v>4132.23</v>
      </c>
      <c r="C17">
        <v>87.337</v>
      </c>
      <c r="D17">
        <v>2.61</v>
      </c>
      <c r="E17">
        <v>21.67</v>
      </c>
      <c r="F17">
        <v>0.7304</v>
      </c>
      <c r="G17" t="s">
        <v>63</v>
      </c>
    </row>
    <row r="18" spans="1:6" ht="12.75">
      <c r="A18">
        <v>16</v>
      </c>
      <c r="B18">
        <v>4076.65</v>
      </c>
      <c r="C18">
        <v>84.59</v>
      </c>
      <c r="D18">
        <v>2.62</v>
      </c>
      <c r="E18">
        <v>21.96</v>
      </c>
      <c r="F18">
        <v>0.7306</v>
      </c>
    </row>
    <row r="19" spans="1:6" ht="12.75">
      <c r="A19">
        <v>17</v>
      </c>
      <c r="B19">
        <v>3952.5</v>
      </c>
      <c r="C19">
        <v>79.963</v>
      </c>
      <c r="D19">
        <v>2.61</v>
      </c>
      <c r="E19">
        <v>25.16</v>
      </c>
      <c r="F19">
        <v>0.7304</v>
      </c>
    </row>
    <row r="20" spans="1:6" ht="12.75">
      <c r="A20">
        <v>18</v>
      </c>
      <c r="B20">
        <v>3986.4</v>
      </c>
      <c r="C20">
        <v>82.169</v>
      </c>
      <c r="D20">
        <v>2.62</v>
      </c>
      <c r="E20">
        <v>25.82</v>
      </c>
      <c r="F20">
        <v>0.7311</v>
      </c>
    </row>
    <row r="21" spans="1:6" ht="12.75">
      <c r="A21">
        <v>19</v>
      </c>
      <c r="B21">
        <v>3655.96</v>
      </c>
      <c r="C21">
        <v>69.248</v>
      </c>
      <c r="D21">
        <v>2.62</v>
      </c>
      <c r="E21">
        <v>28</v>
      </c>
      <c r="F21">
        <v>0.7306</v>
      </c>
    </row>
    <row r="22" spans="1:6" ht="12.75">
      <c r="A22">
        <v>20</v>
      </c>
      <c r="B22">
        <v>3798.87</v>
      </c>
      <c r="C22">
        <v>75.147</v>
      </c>
      <c r="D22">
        <v>2.62</v>
      </c>
      <c r="E22">
        <v>29.51</v>
      </c>
      <c r="F22">
        <v>0.7306</v>
      </c>
    </row>
    <row r="23" spans="1:6" ht="12.75">
      <c r="A23">
        <v>21</v>
      </c>
      <c r="B23">
        <v>3629.75</v>
      </c>
      <c r="C23">
        <v>67.717</v>
      </c>
      <c r="D23">
        <v>2.61</v>
      </c>
      <c r="E23">
        <v>28.37</v>
      </c>
      <c r="F23">
        <v>0.7306</v>
      </c>
    </row>
    <row r="24" spans="1:6" ht="12.75">
      <c r="A24">
        <v>22</v>
      </c>
      <c r="B24">
        <v>3595.22</v>
      </c>
      <c r="C24">
        <v>66.386</v>
      </c>
      <c r="D24">
        <v>2.61</v>
      </c>
      <c r="E24">
        <v>29.93</v>
      </c>
      <c r="F24">
        <v>0.7307</v>
      </c>
    </row>
    <row r="25" spans="1:6" ht="12.75">
      <c r="A25">
        <v>23</v>
      </c>
      <c r="B25">
        <v>3595.05</v>
      </c>
      <c r="C25">
        <v>65.99</v>
      </c>
      <c r="D25">
        <v>2.6</v>
      </c>
      <c r="E25">
        <v>28.24</v>
      </c>
      <c r="F25">
        <v>0.7308</v>
      </c>
    </row>
    <row r="26" spans="1:7" ht="12.75">
      <c r="A26">
        <v>24</v>
      </c>
      <c r="B26">
        <v>3698.87</v>
      </c>
      <c r="C26">
        <v>69.966</v>
      </c>
      <c r="D26">
        <v>2.6</v>
      </c>
      <c r="E26">
        <v>26.09</v>
      </c>
      <c r="F26">
        <v>0.7308</v>
      </c>
      <c r="G26" t="s">
        <v>63</v>
      </c>
    </row>
    <row r="27" spans="1:6" ht="12.75">
      <c r="A27">
        <v>25</v>
      </c>
      <c r="B27">
        <v>3802.51</v>
      </c>
      <c r="C27">
        <v>74.44</v>
      </c>
      <c r="D27">
        <v>2.6</v>
      </c>
      <c r="E27">
        <v>26.12</v>
      </c>
      <c r="F27">
        <v>0.7306</v>
      </c>
    </row>
    <row r="28" spans="1:6" ht="12.75">
      <c r="A28">
        <v>26</v>
      </c>
      <c r="B28">
        <v>3674.32</v>
      </c>
      <c r="C28">
        <v>70.296</v>
      </c>
      <c r="D28">
        <v>2.59</v>
      </c>
      <c r="E28">
        <v>26.95</v>
      </c>
      <c r="F28">
        <v>0.7305</v>
      </c>
    </row>
    <row r="29" spans="1:6" ht="12.75">
      <c r="A29">
        <v>27</v>
      </c>
      <c r="B29">
        <v>3556.04</v>
      </c>
      <c r="C29">
        <v>66.122</v>
      </c>
      <c r="D29">
        <v>2.58</v>
      </c>
      <c r="E29">
        <v>28.64</v>
      </c>
      <c r="F29">
        <v>0.7306</v>
      </c>
    </row>
    <row r="30" spans="1:6" ht="12.75">
      <c r="A30">
        <v>28</v>
      </c>
      <c r="B30">
        <v>3731.91</v>
      </c>
      <c r="C30">
        <v>73.077</v>
      </c>
      <c r="D30">
        <v>2.58</v>
      </c>
      <c r="E30">
        <v>27.82</v>
      </c>
      <c r="F30">
        <v>0.7306</v>
      </c>
    </row>
    <row r="31" spans="1:7" ht="12.75">
      <c r="A31">
        <v>29</v>
      </c>
      <c r="B31">
        <v>3582.72</v>
      </c>
      <c r="C31">
        <v>66.822</v>
      </c>
      <c r="D31">
        <v>2.58</v>
      </c>
      <c r="E31">
        <v>26.66</v>
      </c>
      <c r="F31">
        <v>0.7305</v>
      </c>
      <c r="G31" t="s">
        <v>68</v>
      </c>
    </row>
    <row r="32" spans="1:6" ht="12.75">
      <c r="A32">
        <v>30</v>
      </c>
      <c r="B32">
        <v>3690.13</v>
      </c>
      <c r="C32">
        <v>70.889</v>
      </c>
      <c r="D32">
        <v>2.58</v>
      </c>
      <c r="E32">
        <v>25.72</v>
      </c>
      <c r="F32">
        <v>0.7306</v>
      </c>
    </row>
    <row r="33" spans="1:7" ht="12.75">
      <c r="A33" t="s">
        <v>64</v>
      </c>
      <c r="B33" t="s">
        <v>79</v>
      </c>
      <c r="C33" t="s">
        <v>80</v>
      </c>
      <c r="D33" t="s">
        <v>75</v>
      </c>
      <c r="E33" t="s">
        <v>81</v>
      </c>
      <c r="F33" t="s">
        <v>82</v>
      </c>
      <c r="G3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2016-06-06T07:33:42Z</cp:lastPrinted>
  <dcterms:created xsi:type="dcterms:W3CDTF">2010-01-29T08:37:16Z</dcterms:created>
  <dcterms:modified xsi:type="dcterms:W3CDTF">2016-07-05T11:58:04Z</dcterms:modified>
  <cp:category/>
  <cp:version/>
  <cp:contentType/>
  <cp:contentStatus/>
</cp:coreProperties>
</file>