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320" windowHeight="103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<sst xmlns="http://schemas.openxmlformats.org/spreadsheetml/2006/main" count="107" uniqueCount="83">
  <si>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</si>
  <si>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</si>
  <si>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</si>
  <si>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</si>
  <si>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</si>
  <si>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</si>
  <si>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</si>
  <si>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</si>
  <si>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</si>
  <si>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</si>
  <si>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</si>
  <si>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</si>
  <si>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</si>
  <si>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</si>
  <si>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</si>
  <si>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</si>
  <si>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</si>
  <si>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</si>
  <si>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</si>
  <si>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</si>
  <si>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</si>
  <si>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</si>
  <si>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</si>
  <si>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</si>
  <si>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</si>
  <si>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</si>
  <si>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</si>
  <si>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</si>
  <si>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</si>
  <si>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</si>
  <si>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</si>
  <si>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</si>
  <si>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</si>
  <si>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</si>
  <si>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</si>
  <si>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</si>
  <si>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</si>
  <si>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</si>
  <si>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</si>
  <si>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</si>
  <si>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</si>
  <si>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</si>
  <si>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</si>
  <si>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</si>
  <si>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</si>
  <si>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</si>
  <si>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</si>
  <si>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</si>
  <si>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</si>
  <si>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</si>
  <si>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</si>
  <si>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</si>
  <si>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</si>
  <si>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</si>
  <si>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 xml:space="preserve">                                        переданого Краматорським ЛВУМГ та прийнятого ПАТ "Маріупольгаз" по ГРС Ялта, ГРС Мангуш,                                                                                                                                                            ГРС р-п. Маріупольський, ГРС Дзержинського, ГРС Малинівка, ГРС Первомайське ПТФ, ГРС Червоне поле, ГРС-1 Маріуполь, ГРС-2 Маріуполь         </t>
  </si>
  <si>
    <t xml:space="preserve">          переданого Краматорським ЛВУМГ та прийнятого ПАТ "Маріупольгаз" по ГРС Ялта, ГРС Мангуш, ГРС р-п.Маріупольський, ГРС Дзержинського,                                                                            </t>
  </si>
  <si>
    <t xml:space="preserve">ГРС Малинівка, ГРС Первомайське ПТФ, ГРС Червоне поле, ГРС-1 Маріуполь, ГРС-2 Маріуполь, ГРП Юр'ївка    </t>
  </si>
  <si>
    <t>ГРС Ялта</t>
  </si>
  <si>
    <t>ГРС Мангуш</t>
  </si>
  <si>
    <t>ГРС р-п. Маріупольський</t>
  </si>
  <si>
    <t>ГРС Дзержинського</t>
  </si>
  <si>
    <t>ГРС Малинівка</t>
  </si>
  <si>
    <t>ГРС Первомайське ПТФ</t>
  </si>
  <si>
    <t>ГРС Червоне Поле</t>
  </si>
  <si>
    <t>ГРС-1 Маріуполь</t>
  </si>
  <si>
    <t>ГРС-2 Маріуполь</t>
  </si>
  <si>
    <t>ГРП Юр'ївка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</si>
  <si>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</si>
  <si>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</si>
  <si>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</si>
  <si>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</si>
  <si>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</si>
  <si>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</si>
  <si>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AB</t>
  </si>
  <si>
    <t>Итого</t>
  </si>
  <si>
    <t>A</t>
  </si>
  <si>
    <t xml:space="preserve">В.о. начальника  Краматорського    ЛВУМГ  </t>
  </si>
  <si>
    <t>В.В. Пархоменко</t>
  </si>
  <si>
    <r>
      <t xml:space="preserve">                                                        з газопроводу Краматорськ- Донецьк-Маріуполь-Бердянськ     за період з 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30.06.2016р.</t>
    </r>
  </si>
  <si>
    <t>Ю.О. Головко</t>
  </si>
  <si>
    <t>М.О. Єрьоменко</t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</si>
  <si>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Краматорськ-Донецьк-Маріуполь-Бердянськ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01.06.2016р.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30.06.2016р.</t>
    </r>
  </si>
  <si>
    <t>Данные по объекту Юрьевка (осн.) за 6/16.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</si>
</sst>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1" fontId="84" fillId="0" borderId="12" xfId="0" applyNumberFormat="1" applyFont="1" applyBorder="1" applyAlignment="1">
      <alignment horizont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11" xfId="0" applyFont="1" applyBorder="1" applyAlignment="1">
      <alignment/>
    </xf>
    <xf numFmtId="0" fontId="89" fillId="0" borderId="11" xfId="0" applyFont="1" applyBorder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0" fillId="33" borderId="0" xfId="0" applyFill="1" applyAlignment="1">
      <alignment/>
    </xf>
    <xf numFmtId="1" fontId="93" fillId="0" borderId="10" xfId="0" applyNumberFormat="1" applyFont="1" applyBorder="1" applyAlignment="1">
      <alignment horizontal="center"/>
    </xf>
    <xf numFmtId="2" fontId="94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5" xfId="0" applyNumberFormat="1" applyFont="1" applyBorder="1" applyAlignment="1">
      <alignment horizontal="center" vertical="center" wrapText="1"/>
    </xf>
    <xf numFmtId="178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5" fillId="0" borderId="10" xfId="0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1" fontId="93" fillId="35" borderId="10" xfId="0" applyNumberFormat="1" applyFont="1" applyFill="1" applyBorder="1" applyAlignment="1">
      <alignment horizontal="center"/>
    </xf>
    <xf numFmtId="1" fontId="84" fillId="35" borderId="12" xfId="0" applyNumberFormat="1" applyFont="1" applyFill="1" applyBorder="1" applyAlignment="1">
      <alignment horizontal="center" wrapText="1"/>
    </xf>
    <xf numFmtId="2" fontId="94" fillId="35" borderId="13" xfId="0" applyNumberFormat="1" applyFont="1" applyFill="1" applyBorder="1" applyAlignment="1">
      <alignment horizontal="center" wrapText="1"/>
    </xf>
    <xf numFmtId="2" fontId="14" fillId="35" borderId="0" xfId="0" applyNumberFormat="1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77" fontId="25" fillId="0" borderId="10" xfId="0" applyNumberFormat="1" applyFont="1" applyBorder="1" applyAlignment="1">
      <alignment horizontal="center" vertical="center" wrapText="1"/>
    </xf>
    <xf numFmtId="2" fontId="94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7" fillId="0" borderId="29" xfId="0" applyFont="1" applyBorder="1" applyAlignment="1">
      <alignment horizontal="center" vertical="center" textRotation="90" wrapText="1"/>
    </xf>
    <xf numFmtId="0" fontId="97" fillId="0" borderId="30" xfId="0" applyFont="1" applyBorder="1" applyAlignment="1">
      <alignment horizontal="center" vertical="center" textRotation="90" wrapText="1"/>
    </xf>
    <xf numFmtId="0" fontId="97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1">
      <selection activeCell="R14" sqref="R14:R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83" t="s">
        <v>9</v>
      </c>
      <c r="C1" s="83"/>
      <c r="D1" s="83"/>
      <c r="E1" s="83"/>
      <c r="F1" s="37"/>
      <c r="G1" s="37"/>
      <c r="H1" s="3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ht="12.75">
      <c r="B2" s="83" t="s">
        <v>10</v>
      </c>
      <c r="C2" s="83"/>
      <c r="D2" s="83"/>
      <c r="E2" s="83"/>
      <c r="F2" s="37"/>
      <c r="G2" s="37"/>
      <c r="H2" s="3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5">
      <c r="B3" s="43" t="s">
        <v>23</v>
      </c>
      <c r="C3" s="44"/>
      <c r="D3" s="44"/>
      <c r="E3" s="44"/>
      <c r="F3" s="44"/>
      <c r="G3" s="44"/>
      <c r="H3" s="44"/>
      <c r="I3" s="2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</row>
    <row r="4" spans="2:23" ht="15">
      <c r="B4" s="44" t="s">
        <v>11</v>
      </c>
      <c r="C4" s="44"/>
      <c r="D4" s="44"/>
      <c r="E4" s="44"/>
      <c r="F4" s="44"/>
      <c r="G4" s="44"/>
      <c r="H4" s="44"/>
      <c r="I4" s="2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</row>
    <row r="5" spans="2:23" ht="15">
      <c r="B5" s="44" t="s">
        <v>24</v>
      </c>
      <c r="C5" s="44"/>
      <c r="D5" s="44"/>
      <c r="E5" s="44"/>
      <c r="F5" s="44"/>
      <c r="G5" s="44"/>
      <c r="H5" s="44"/>
      <c r="I5" s="2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</row>
    <row r="6" spans="2:23" ht="15">
      <c r="B6" s="44"/>
      <c r="C6" s="44"/>
      <c r="D6" s="44"/>
      <c r="E6" s="44"/>
      <c r="F6" s="44"/>
      <c r="G6" s="44"/>
      <c r="H6" s="44"/>
      <c r="I6" s="2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</row>
    <row r="7" spans="1:23" ht="21.75" customHeight="1">
      <c r="A7" s="112" t="s">
        <v>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45"/>
      <c r="W7" s="46"/>
    </row>
    <row r="8" spans="1:25" s="47" customFormat="1" ht="42" customHeigh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48"/>
    </row>
    <row r="9" spans="1:25" s="47" customFormat="1" ht="19.5" customHeight="1">
      <c r="A9" s="110" t="s">
        <v>78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48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113" t="s">
        <v>27</v>
      </c>
      <c r="C11" s="116" t="s">
        <v>28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04" t="s">
        <v>47</v>
      </c>
      <c r="N11" s="104" t="s">
        <v>48</v>
      </c>
      <c r="O11" s="104" t="s">
        <v>2</v>
      </c>
      <c r="P11" s="104" t="s">
        <v>29</v>
      </c>
      <c r="Q11" s="104" t="s">
        <v>30</v>
      </c>
      <c r="R11" s="104" t="s">
        <v>31</v>
      </c>
      <c r="S11" s="104" t="s">
        <v>32</v>
      </c>
      <c r="T11" s="106" t="s">
        <v>46</v>
      </c>
      <c r="U11" s="106" t="s">
        <v>33</v>
      </c>
      <c r="V11" s="107" t="s">
        <v>4</v>
      </c>
      <c r="X11" s="6"/>
      <c r="Y11"/>
    </row>
    <row r="12" spans="2:25" ht="48.75" customHeight="1">
      <c r="B12" s="114"/>
      <c r="C12" s="100" t="s">
        <v>34</v>
      </c>
      <c r="D12" s="100" t="s">
        <v>35</v>
      </c>
      <c r="E12" s="100" t="s">
        <v>36</v>
      </c>
      <c r="F12" s="100" t="s">
        <v>37</v>
      </c>
      <c r="G12" s="100" t="s">
        <v>38</v>
      </c>
      <c r="H12" s="100" t="s">
        <v>39</v>
      </c>
      <c r="I12" s="100" t="s">
        <v>40</v>
      </c>
      <c r="J12" s="100" t="s">
        <v>41</v>
      </c>
      <c r="K12" s="100" t="s">
        <v>42</v>
      </c>
      <c r="L12" s="100" t="s">
        <v>43</v>
      </c>
      <c r="M12" s="105"/>
      <c r="N12" s="105"/>
      <c r="O12" s="105"/>
      <c r="P12" s="105"/>
      <c r="Q12" s="105"/>
      <c r="R12" s="105"/>
      <c r="S12" s="105"/>
      <c r="T12" s="100"/>
      <c r="U12" s="100"/>
      <c r="V12" s="108"/>
      <c r="X12" s="6"/>
      <c r="Y12"/>
    </row>
    <row r="13" spans="2:25" ht="15.75" customHeight="1">
      <c r="B13" s="115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5"/>
      <c r="N13" s="105"/>
      <c r="O13" s="101" t="s">
        <v>44</v>
      </c>
      <c r="P13" s="102"/>
      <c r="Q13" s="102"/>
      <c r="R13" s="102"/>
      <c r="S13" s="103"/>
      <c r="T13" s="100"/>
      <c r="U13" s="100"/>
      <c r="V13" s="108"/>
      <c r="X13" s="6"/>
      <c r="Y13"/>
    </row>
    <row r="14" spans="2:25" ht="12.75" customHeight="1">
      <c r="B14" s="50">
        <v>1</v>
      </c>
      <c r="C14" s="51">
        <v>92.4846</v>
      </c>
      <c r="D14" s="51">
        <v>4.0552</v>
      </c>
      <c r="E14" s="51">
        <v>1.0099</v>
      </c>
      <c r="F14" s="51">
        <v>0.132</v>
      </c>
      <c r="G14" s="51">
        <v>0.221</v>
      </c>
      <c r="H14" s="51">
        <v>0.1411</v>
      </c>
      <c r="I14" s="51">
        <v>0.1167</v>
      </c>
      <c r="J14" s="51">
        <v>1.5229</v>
      </c>
      <c r="K14" s="51">
        <v>0.3081</v>
      </c>
      <c r="L14" s="51">
        <v>0.0085</v>
      </c>
      <c r="M14" s="52"/>
      <c r="N14" s="53"/>
      <c r="O14" s="51">
        <v>0.728</v>
      </c>
      <c r="P14" s="54">
        <v>8353</v>
      </c>
      <c r="Q14" s="54">
        <v>11896</v>
      </c>
      <c r="R14" s="55">
        <v>34.97</v>
      </c>
      <c r="S14" s="55">
        <v>49.81</v>
      </c>
      <c r="T14" s="55"/>
      <c r="U14" s="49"/>
      <c r="V14" s="49"/>
      <c r="W14" s="4">
        <f aca="true" t="shared" si="0" ref="W14:W43">SUM(C14:N14)</f>
        <v>100</v>
      </c>
      <c r="X14" s="6"/>
      <c r="Y14"/>
    </row>
    <row r="15" spans="2:25" ht="12.75" customHeight="1">
      <c r="B15" s="56">
        <f>B14+1</f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1"/>
      <c r="P15" s="54"/>
      <c r="Q15" s="54"/>
      <c r="R15" s="55">
        <v>34.97</v>
      </c>
      <c r="S15" s="55"/>
      <c r="T15" s="55"/>
      <c r="U15" s="57"/>
      <c r="V15" s="57"/>
      <c r="W15" s="4">
        <f t="shared" si="0"/>
        <v>0</v>
      </c>
      <c r="X15" s="30" t="str">
        <f>IF(W15=100,"ОК"," ")</f>
        <v> </v>
      </c>
      <c r="Y15"/>
    </row>
    <row r="16" spans="2:25" ht="12.75" customHeight="1">
      <c r="B16" s="58">
        <f aca="true" t="shared" si="1" ref="B16:B41">B15+1</f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3"/>
      <c r="O16" s="51"/>
      <c r="P16" s="54"/>
      <c r="Q16" s="54"/>
      <c r="R16" s="55">
        <v>34.97</v>
      </c>
      <c r="S16" s="55"/>
      <c r="T16" s="55"/>
      <c r="U16" s="49"/>
      <c r="V16" s="49"/>
      <c r="W16" s="4">
        <f t="shared" si="0"/>
        <v>0</v>
      </c>
      <c r="X16" s="30" t="str">
        <f>IF(W16=100,"ОК"," ")</f>
        <v> </v>
      </c>
      <c r="Y16"/>
    </row>
    <row r="17" spans="2:25" ht="12.75" customHeight="1">
      <c r="B17" s="58">
        <f t="shared" si="1"/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3"/>
      <c r="O17" s="51"/>
      <c r="P17" s="54"/>
      <c r="Q17" s="54"/>
      <c r="R17" s="55">
        <v>34.97</v>
      </c>
      <c r="S17" s="55"/>
      <c r="T17" s="55"/>
      <c r="U17" s="49"/>
      <c r="V17" s="49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59">
        <f t="shared" si="1"/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3"/>
      <c r="O18" s="51"/>
      <c r="P18" s="54"/>
      <c r="Q18" s="54"/>
      <c r="R18" s="55">
        <v>34.97</v>
      </c>
      <c r="S18" s="55"/>
      <c r="T18" s="55"/>
      <c r="U18" s="49"/>
      <c r="V18" s="49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6">
        <f t="shared" si="1"/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3"/>
      <c r="O19" s="51"/>
      <c r="P19" s="54"/>
      <c r="Q19" s="54"/>
      <c r="R19" s="55">
        <v>34.97</v>
      </c>
      <c r="S19" s="55"/>
      <c r="T19" s="55"/>
      <c r="U19" s="49"/>
      <c r="V19" s="49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8">
        <f t="shared" si="1"/>
        <v>7</v>
      </c>
      <c r="C20" s="51">
        <v>92.4679</v>
      </c>
      <c r="D20" s="51">
        <v>4.1147</v>
      </c>
      <c r="E20" s="51">
        <v>1.0042</v>
      </c>
      <c r="F20" s="51">
        <v>0.1269</v>
      </c>
      <c r="G20" s="51">
        <v>0.21</v>
      </c>
      <c r="H20" s="51">
        <v>0.1205</v>
      </c>
      <c r="I20" s="51">
        <v>0.0784</v>
      </c>
      <c r="J20" s="51">
        <v>1.5808</v>
      </c>
      <c r="K20" s="51">
        <v>0.2883</v>
      </c>
      <c r="L20" s="51">
        <v>0.0083</v>
      </c>
      <c r="M20" s="52"/>
      <c r="N20" s="57"/>
      <c r="O20" s="51">
        <v>0.7265</v>
      </c>
      <c r="P20" s="54">
        <v>8333</v>
      </c>
      <c r="Q20" s="54">
        <v>11881</v>
      </c>
      <c r="R20" s="55">
        <v>34.89</v>
      </c>
      <c r="S20" s="55">
        <v>49.74</v>
      </c>
      <c r="T20" s="55" t="s">
        <v>45</v>
      </c>
      <c r="U20" s="57">
        <v>0.006</v>
      </c>
      <c r="V20" s="57">
        <v>0.0001</v>
      </c>
      <c r="W20" s="4">
        <f t="shared" si="0"/>
        <v>100.00000000000001</v>
      </c>
      <c r="X20" s="30" t="str">
        <f t="shared" si="2"/>
        <v>ОК</v>
      </c>
      <c r="Y20"/>
    </row>
    <row r="21" spans="2:25" ht="12.75" customHeight="1">
      <c r="B21" s="59">
        <f t="shared" si="1"/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7"/>
      <c r="O21" s="52"/>
      <c r="P21" s="54"/>
      <c r="Q21" s="54"/>
      <c r="R21" s="55">
        <v>34.89</v>
      </c>
      <c r="S21" s="55"/>
      <c r="T21" s="55"/>
      <c r="U21" s="60"/>
      <c r="V21" s="60"/>
      <c r="W21" s="4">
        <f t="shared" si="0"/>
        <v>0</v>
      </c>
      <c r="X21" s="30" t="str">
        <f t="shared" si="2"/>
        <v> </v>
      </c>
      <c r="Y21"/>
    </row>
    <row r="22" spans="2:25" ht="12.75" customHeight="1">
      <c r="B22" s="56">
        <f t="shared" si="1"/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61"/>
      <c r="M22" s="98"/>
      <c r="N22" s="57"/>
      <c r="O22" s="51"/>
      <c r="P22" s="54"/>
      <c r="Q22" s="54"/>
      <c r="R22" s="55">
        <v>34.89</v>
      </c>
      <c r="S22" s="55"/>
      <c r="T22" s="55"/>
      <c r="U22" s="57"/>
      <c r="V22" s="57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3">
        <f t="shared" si="1"/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3"/>
      <c r="N23" s="53"/>
      <c r="O23" s="52"/>
      <c r="P23" s="54"/>
      <c r="Q23" s="54"/>
      <c r="R23" s="55">
        <v>34.89</v>
      </c>
      <c r="S23" s="55"/>
      <c r="T23" s="55"/>
      <c r="U23" s="57"/>
      <c r="V23" s="57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3">
        <f t="shared" si="1"/>
        <v>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64"/>
      <c r="O24" s="52"/>
      <c r="P24" s="54"/>
      <c r="Q24" s="54"/>
      <c r="R24" s="55">
        <v>34.89</v>
      </c>
      <c r="S24" s="55"/>
      <c r="T24" s="55"/>
      <c r="U24" s="60"/>
      <c r="V24" s="60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9">
        <f t="shared" si="1"/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3"/>
      <c r="O25" s="52"/>
      <c r="P25" s="54"/>
      <c r="Q25" s="54"/>
      <c r="R25" s="55">
        <v>34.89</v>
      </c>
      <c r="S25" s="55"/>
      <c r="T25" s="55"/>
      <c r="U25" s="57"/>
      <c r="V25" s="57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6">
        <f t="shared" si="1"/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61"/>
      <c r="M26" s="62"/>
      <c r="N26" s="57"/>
      <c r="O26" s="52"/>
      <c r="P26" s="54"/>
      <c r="Q26" s="54"/>
      <c r="R26" s="55">
        <v>34.89</v>
      </c>
      <c r="S26" s="55"/>
      <c r="T26" s="55"/>
      <c r="U26" s="57"/>
      <c r="V26" s="49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8">
        <f t="shared" si="1"/>
        <v>14</v>
      </c>
      <c r="C27" s="51">
        <v>92.5312</v>
      </c>
      <c r="D27" s="51">
        <v>4.0812</v>
      </c>
      <c r="E27" s="51">
        <v>0.9801</v>
      </c>
      <c r="F27" s="51">
        <v>0.1266</v>
      </c>
      <c r="G27" s="51">
        <v>0.2067</v>
      </c>
      <c r="H27" s="51">
        <v>0.1323</v>
      </c>
      <c r="I27" s="51">
        <v>0.1178</v>
      </c>
      <c r="J27" s="51">
        <v>1.5465</v>
      </c>
      <c r="K27" s="51">
        <v>0.268</v>
      </c>
      <c r="L27" s="51">
        <v>0.0096</v>
      </c>
      <c r="M27" s="52"/>
      <c r="N27" s="65"/>
      <c r="O27" s="51">
        <v>0.727</v>
      </c>
      <c r="P27" s="54">
        <v>8346</v>
      </c>
      <c r="Q27" s="54">
        <v>11895.84</v>
      </c>
      <c r="R27" s="55">
        <v>34.94</v>
      </c>
      <c r="S27" s="55">
        <v>49.81</v>
      </c>
      <c r="T27" s="55"/>
      <c r="U27" s="60"/>
      <c r="V27" s="60"/>
      <c r="W27" s="4">
        <f t="shared" si="0"/>
        <v>99.99999999999999</v>
      </c>
      <c r="X27" s="30" t="str">
        <f t="shared" si="2"/>
        <v>ОК</v>
      </c>
      <c r="Y27"/>
    </row>
    <row r="28" spans="2:25" ht="12.75" customHeight="1">
      <c r="B28" s="58">
        <f t="shared" si="1"/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66"/>
      <c r="M28" s="67"/>
      <c r="N28" s="67"/>
      <c r="O28" s="52"/>
      <c r="P28" s="54"/>
      <c r="Q28" s="54"/>
      <c r="R28" s="55">
        <v>34.94</v>
      </c>
      <c r="S28" s="55"/>
      <c r="T28" s="55"/>
      <c r="U28" s="68"/>
      <c r="V28" s="69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6">
        <f t="shared" si="1"/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53"/>
      <c r="O29" s="52"/>
      <c r="P29" s="54"/>
      <c r="Q29" s="54"/>
      <c r="R29" s="55">
        <v>34.94</v>
      </c>
      <c r="S29" s="55"/>
      <c r="T29" s="55"/>
      <c r="U29" s="71"/>
      <c r="V29" s="60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50">
        <f t="shared" si="1"/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87"/>
      <c r="N30" s="87"/>
      <c r="O30" s="52"/>
      <c r="P30" s="54"/>
      <c r="Q30" s="54"/>
      <c r="R30" s="55">
        <v>34.94</v>
      </c>
      <c r="S30" s="55"/>
      <c r="T30" s="88"/>
      <c r="U30" s="89"/>
      <c r="V30" s="90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50">
        <f t="shared" si="1"/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72"/>
      <c r="O31" s="52"/>
      <c r="P31" s="54"/>
      <c r="Q31" s="54"/>
      <c r="R31" s="55">
        <v>34.94</v>
      </c>
      <c r="S31" s="55"/>
      <c r="T31" s="55"/>
      <c r="U31" s="57"/>
      <c r="V31" s="49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8">
        <f t="shared" si="1"/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53"/>
      <c r="O32" s="52"/>
      <c r="P32" s="54"/>
      <c r="Q32" s="54"/>
      <c r="R32" s="55">
        <v>34.94</v>
      </c>
      <c r="S32" s="55"/>
      <c r="T32" s="55"/>
      <c r="U32" s="57"/>
      <c r="V32" s="57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8">
        <f t="shared" si="1"/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3"/>
      <c r="O33" s="52"/>
      <c r="P33" s="54"/>
      <c r="Q33" s="54"/>
      <c r="R33" s="55">
        <v>34.94</v>
      </c>
      <c r="S33" s="55"/>
      <c r="T33" s="55"/>
      <c r="U33" s="57"/>
      <c r="V33" s="57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6">
        <f t="shared" si="1"/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7"/>
      <c r="O34" s="52"/>
      <c r="P34" s="54"/>
      <c r="Q34" s="54"/>
      <c r="R34" s="55">
        <v>34.94</v>
      </c>
      <c r="S34" s="55"/>
      <c r="T34" s="68"/>
      <c r="U34" s="69"/>
      <c r="V34" s="70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8">
        <f t="shared" si="1"/>
        <v>22</v>
      </c>
      <c r="C35" s="51">
        <v>92.4493</v>
      </c>
      <c r="D35" s="51">
        <v>4.0984</v>
      </c>
      <c r="E35" s="51">
        <v>0.987</v>
      </c>
      <c r="F35" s="51">
        <v>0.1258</v>
      </c>
      <c r="G35" s="51">
        <v>0.2105</v>
      </c>
      <c r="H35" s="51">
        <v>0.13</v>
      </c>
      <c r="I35" s="51">
        <v>0.1042</v>
      </c>
      <c r="J35" s="51">
        <v>1.5809</v>
      </c>
      <c r="K35" s="51">
        <v>0.3053</v>
      </c>
      <c r="L35" s="51">
        <v>0.0086</v>
      </c>
      <c r="M35" s="53">
        <v>-9.5</v>
      </c>
      <c r="N35" s="53">
        <v>-8.2</v>
      </c>
      <c r="O35" s="51">
        <v>0.7274</v>
      </c>
      <c r="P35" s="54">
        <v>8338.23</v>
      </c>
      <c r="Q35" s="54">
        <v>11881.53</v>
      </c>
      <c r="R35" s="55">
        <v>34.91</v>
      </c>
      <c r="S35" s="55">
        <v>49.75</v>
      </c>
      <c r="T35" s="55"/>
      <c r="U35" s="57"/>
      <c r="V35" s="57"/>
      <c r="W35" s="4">
        <f t="shared" si="0"/>
        <v>82.29999999999998</v>
      </c>
      <c r="X35" s="30" t="str">
        <f t="shared" si="2"/>
        <v> </v>
      </c>
      <c r="Y35"/>
    </row>
    <row r="36" spans="2:25" ht="12.75" customHeight="1">
      <c r="B36" s="56">
        <f t="shared" si="1"/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3"/>
      <c r="O36" s="52"/>
      <c r="P36" s="54"/>
      <c r="Q36" s="54"/>
      <c r="R36" s="55">
        <v>34.91</v>
      </c>
      <c r="S36" s="55"/>
      <c r="T36" s="55"/>
      <c r="U36" s="57"/>
      <c r="V36" s="49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73">
        <f t="shared" si="1"/>
        <v>24</v>
      </c>
      <c r="C37" s="52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3"/>
      <c r="O37" s="52"/>
      <c r="P37" s="54"/>
      <c r="Q37" s="54"/>
      <c r="R37" s="55">
        <v>34.91</v>
      </c>
      <c r="S37" s="55"/>
      <c r="T37" s="55"/>
      <c r="U37" s="57"/>
      <c r="V37" s="57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50">
        <f t="shared" si="1"/>
        <v>25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3"/>
      <c r="O38" s="52"/>
      <c r="P38" s="54"/>
      <c r="Q38" s="54"/>
      <c r="R38" s="55">
        <v>34.91</v>
      </c>
      <c r="S38" s="55"/>
      <c r="T38" s="55"/>
      <c r="U38" s="57"/>
      <c r="V38" s="57"/>
      <c r="W38" s="4">
        <f t="shared" si="0"/>
        <v>0</v>
      </c>
      <c r="X38" s="30" t="str">
        <f t="shared" si="2"/>
        <v> </v>
      </c>
      <c r="Y38"/>
    </row>
    <row r="39" spans="2:25" ht="12.75" customHeight="1">
      <c r="B39" s="58">
        <f t="shared" si="1"/>
        <v>26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53"/>
      <c r="O39" s="52"/>
      <c r="P39" s="54"/>
      <c r="Q39" s="54"/>
      <c r="R39" s="55">
        <v>34.91</v>
      </c>
      <c r="S39" s="55"/>
      <c r="T39" s="55"/>
      <c r="U39" s="57"/>
      <c r="V39" s="57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6">
        <f t="shared" si="1"/>
        <v>27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53"/>
      <c r="O40" s="52"/>
      <c r="P40" s="54"/>
      <c r="Q40" s="54"/>
      <c r="R40" s="55">
        <v>34.91</v>
      </c>
      <c r="S40" s="55"/>
      <c r="T40" s="55"/>
      <c r="U40" s="71"/>
      <c r="V40" s="71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50">
        <f t="shared" si="1"/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3"/>
      <c r="O41" s="52"/>
      <c r="P41" s="54"/>
      <c r="Q41" s="54"/>
      <c r="R41" s="55">
        <v>34.91</v>
      </c>
      <c r="S41" s="55"/>
      <c r="T41" s="55"/>
      <c r="U41" s="74"/>
      <c r="V41" s="74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75">
        <v>29</v>
      </c>
      <c r="C42" s="76"/>
      <c r="D42" s="76"/>
      <c r="E42" s="76"/>
      <c r="F42" s="76"/>
      <c r="G42" s="76"/>
      <c r="H42" s="76"/>
      <c r="I42" s="76"/>
      <c r="J42" s="51"/>
      <c r="K42" s="51"/>
      <c r="L42" s="76"/>
      <c r="M42" s="77"/>
      <c r="N42" s="78"/>
      <c r="O42" s="52"/>
      <c r="P42" s="79"/>
      <c r="Q42" s="79"/>
      <c r="R42" s="55">
        <v>34.91</v>
      </c>
      <c r="S42" s="55"/>
      <c r="T42" s="55"/>
      <c r="U42" s="74"/>
      <c r="V42" s="74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50">
        <v>30</v>
      </c>
      <c r="C43" s="76"/>
      <c r="D43" s="76"/>
      <c r="E43" s="76"/>
      <c r="F43" s="76"/>
      <c r="G43" s="76"/>
      <c r="H43" s="76"/>
      <c r="I43" s="76"/>
      <c r="J43" s="51"/>
      <c r="K43" s="51"/>
      <c r="L43" s="76"/>
      <c r="M43" s="77"/>
      <c r="N43" s="78"/>
      <c r="O43" s="52"/>
      <c r="P43" s="79"/>
      <c r="Q43" s="79"/>
      <c r="R43" s="55">
        <v>34.91</v>
      </c>
      <c r="S43" s="55"/>
      <c r="T43" s="55"/>
      <c r="U43" s="74"/>
      <c r="V43" s="74"/>
      <c r="W43" s="4">
        <f t="shared" si="0"/>
        <v>0</v>
      </c>
      <c r="X43" s="30" t="str">
        <f t="shared" si="2"/>
        <v> 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51"/>
      <c r="K44" s="51"/>
      <c r="L44" s="8"/>
      <c r="M44" s="8"/>
      <c r="N44" s="8"/>
      <c r="O44" s="52"/>
      <c r="P44" s="8"/>
      <c r="Q44" s="8"/>
      <c r="R44" s="55"/>
      <c r="S44" s="55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79</v>
      </c>
      <c r="Q47" s="12"/>
      <c r="R47" s="12"/>
      <c r="S47" s="12"/>
      <c r="T47" s="80"/>
      <c r="U47" s="81"/>
      <c r="V47" s="81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82" t="s">
        <v>8</v>
      </c>
      <c r="Q48" s="82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80</v>
      </c>
      <c r="Q49" s="12"/>
      <c r="R49" s="12"/>
      <c r="S49" s="12"/>
      <c r="T49" s="12"/>
      <c r="U49" s="81"/>
      <c r="V49" s="81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40"/>
      <c r="D54" s="34" t="s">
        <v>20</v>
      </c>
      <c r="E54" s="34"/>
      <c r="F54" s="34"/>
      <c r="G54" s="34"/>
      <c r="H54" s="34"/>
      <c r="I54" s="34"/>
      <c r="J54" s="34"/>
    </row>
  </sheetData>
  <sheetProtection/>
  <mergeCells count="27"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82" zoomScaleSheetLayoutView="82" workbookViewId="0" topLeftCell="A1">
      <selection activeCell="C15" sqref="C15:L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9.75390625" style="0" customWidth="1"/>
    <col min="11" max="11" width="9.87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4.75390625" style="0" customWidth="1"/>
    <col min="25" max="25" width="10.00390625" style="0" customWidth="1"/>
    <col min="26" max="26" width="9.125" style="6" customWidth="1"/>
  </cols>
  <sheetData>
    <row r="1" spans="2:24" ht="12.75">
      <c r="B1" s="83" t="s">
        <v>9</v>
      </c>
      <c r="C1" s="83"/>
      <c r="D1" s="83"/>
      <c r="E1" s="83"/>
      <c r="F1" s="37"/>
      <c r="G1" s="37"/>
      <c r="H1" s="37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83" t="s">
        <v>10</v>
      </c>
      <c r="C2" s="83"/>
      <c r="D2" s="83"/>
      <c r="E2" s="83"/>
      <c r="F2" s="37"/>
      <c r="G2" s="37"/>
      <c r="H2" s="37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84" t="s">
        <v>49</v>
      </c>
      <c r="C3" s="84"/>
      <c r="D3" s="84"/>
      <c r="E3" s="83"/>
      <c r="F3" s="37"/>
      <c r="G3" s="37"/>
      <c r="H3" s="37"/>
      <c r="I3" s="34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7"/>
      <c r="C4" s="37"/>
      <c r="D4" s="37"/>
      <c r="E4" s="37"/>
      <c r="F4" s="37"/>
      <c r="G4" s="37"/>
      <c r="H4" s="37"/>
      <c r="I4" s="34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2.75">
      <c r="B5" s="37"/>
      <c r="C5" s="37"/>
      <c r="D5" s="37"/>
      <c r="E5" s="37"/>
      <c r="F5" s="37"/>
      <c r="G5" s="37"/>
      <c r="H5" s="37"/>
      <c r="I5" s="34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"/>
    </row>
    <row r="6" spans="2:25" ht="15">
      <c r="B6" s="85"/>
      <c r="C6" s="123" t="s">
        <v>12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20"/>
    </row>
    <row r="7" spans="2:25" ht="19.5" customHeight="1">
      <c r="B7" s="127" t="s">
        <v>55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21"/>
    </row>
    <row r="8" spans="2:25" ht="19.5" customHeight="1">
      <c r="B8" s="127" t="s">
        <v>56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21"/>
    </row>
    <row r="9" spans="1:26" s="47" customFormat="1" ht="19.5" customHeight="1">
      <c r="A9" s="124" t="s">
        <v>81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86"/>
      <c r="W9" s="46"/>
      <c r="X9" s="46"/>
      <c r="Z9" s="48"/>
    </row>
    <row r="10" spans="2:25" ht="24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</row>
    <row r="11" spans="2:26" ht="30" customHeight="1">
      <c r="B11" s="118" t="s">
        <v>5</v>
      </c>
      <c r="C11" s="125" t="s">
        <v>17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2" t="s">
        <v>18</v>
      </c>
      <c r="X11" s="128" t="s">
        <v>21</v>
      </c>
      <c r="Y11" s="23"/>
      <c r="Z11"/>
    </row>
    <row r="12" spans="2:26" ht="48.75" customHeight="1">
      <c r="B12" s="119"/>
      <c r="C12" s="138" t="s">
        <v>57</v>
      </c>
      <c r="D12" s="131" t="s">
        <v>58</v>
      </c>
      <c r="E12" s="131" t="s">
        <v>59</v>
      </c>
      <c r="F12" s="131" t="s">
        <v>60</v>
      </c>
      <c r="G12" s="131" t="s">
        <v>61</v>
      </c>
      <c r="H12" s="131" t="s">
        <v>62</v>
      </c>
      <c r="I12" s="131" t="s">
        <v>63</v>
      </c>
      <c r="J12" s="131" t="s">
        <v>64</v>
      </c>
      <c r="K12" s="131" t="s">
        <v>65</v>
      </c>
      <c r="L12" s="131" t="s">
        <v>66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33"/>
      <c r="W12" s="122"/>
      <c r="X12" s="129"/>
      <c r="Y12" s="23"/>
      <c r="Z12"/>
    </row>
    <row r="13" spans="2:26" ht="15.75" customHeight="1">
      <c r="B13" s="119"/>
      <c r="C13" s="138"/>
      <c r="D13" s="131"/>
      <c r="E13" s="131"/>
      <c r="F13" s="131"/>
      <c r="G13" s="131"/>
      <c r="H13" s="131"/>
      <c r="I13" s="131"/>
      <c r="J13" s="131"/>
      <c r="K13" s="131"/>
      <c r="L13" s="131"/>
      <c r="M13" s="119"/>
      <c r="N13" s="119"/>
      <c r="O13" s="119"/>
      <c r="P13" s="119"/>
      <c r="Q13" s="119"/>
      <c r="R13" s="119"/>
      <c r="S13" s="119"/>
      <c r="T13" s="119"/>
      <c r="U13" s="119"/>
      <c r="V13" s="134"/>
      <c r="W13" s="122"/>
      <c r="X13" s="129"/>
      <c r="Y13" s="23"/>
      <c r="Z13"/>
    </row>
    <row r="14" spans="2:26" ht="30" customHeight="1">
      <c r="B14" s="120"/>
      <c r="C14" s="138"/>
      <c r="D14" s="131"/>
      <c r="E14" s="131"/>
      <c r="F14" s="131"/>
      <c r="G14" s="131"/>
      <c r="H14" s="131"/>
      <c r="I14" s="131"/>
      <c r="J14" s="131"/>
      <c r="K14" s="131"/>
      <c r="L14" s="131"/>
      <c r="M14" s="121"/>
      <c r="N14" s="121"/>
      <c r="O14" s="121"/>
      <c r="P14" s="121"/>
      <c r="Q14" s="121"/>
      <c r="R14" s="121"/>
      <c r="S14" s="121"/>
      <c r="T14" s="121"/>
      <c r="U14" s="121"/>
      <c r="V14" s="135"/>
      <c r="W14" s="122"/>
      <c r="X14" s="130"/>
      <c r="Y14" s="23"/>
      <c r="Z14"/>
    </row>
    <row r="15" spans="2:27" ht="15.75" customHeight="1">
      <c r="B15" s="16">
        <v>1</v>
      </c>
      <c r="C15" s="139">
        <v>1349.9</v>
      </c>
      <c r="D15" s="139">
        <v>2945.02</v>
      </c>
      <c r="E15" s="139">
        <v>1911.2</v>
      </c>
      <c r="F15" s="139">
        <v>237.55</v>
      </c>
      <c r="G15" s="139">
        <v>571.45</v>
      </c>
      <c r="H15" s="139">
        <v>150.63</v>
      </c>
      <c r="I15" s="139">
        <v>373.35</v>
      </c>
      <c r="J15" s="139">
        <v>148807.48</v>
      </c>
      <c r="K15" s="139">
        <v>0</v>
      </c>
      <c r="L15" s="139">
        <v>123.85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>SUM(C15:V15)</f>
        <v>156470.43000000002</v>
      </c>
      <c r="X15" s="42">
        <v>34.97</v>
      </c>
      <c r="Y15" s="24"/>
      <c r="Z15" s="137" t="s">
        <v>22</v>
      </c>
      <c r="AA15" s="137"/>
    </row>
    <row r="16" spans="2:27" ht="15.75">
      <c r="B16" s="16">
        <v>2</v>
      </c>
      <c r="C16" s="139">
        <v>1476.12</v>
      </c>
      <c r="D16" s="139">
        <v>3020.86</v>
      </c>
      <c r="E16" s="139">
        <v>1906.05</v>
      </c>
      <c r="F16" s="139">
        <v>244.05</v>
      </c>
      <c r="G16" s="139">
        <v>601.41</v>
      </c>
      <c r="H16" s="139">
        <v>139.69</v>
      </c>
      <c r="I16" s="139">
        <v>388.76</v>
      </c>
      <c r="J16" s="139">
        <v>148985.23</v>
      </c>
      <c r="K16" s="139">
        <v>0</v>
      </c>
      <c r="L16" s="139">
        <v>129.93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aca="true" t="shared" si="0" ref="W16:W44">SUM(C16:V16)</f>
        <v>156892.1</v>
      </c>
      <c r="X16" s="42">
        <f>IF(Паспорт!R15&gt;0,Паспорт!R15,Х12)</f>
        <v>34.97</v>
      </c>
      <c r="Y16" s="24"/>
      <c r="Z16" s="137"/>
      <c r="AA16" s="137"/>
    </row>
    <row r="17" spans="2:27" ht="15.75">
      <c r="B17" s="16">
        <v>3</v>
      </c>
      <c r="C17" s="139">
        <v>1435.01</v>
      </c>
      <c r="D17" s="139">
        <v>2987.08</v>
      </c>
      <c r="E17" s="139">
        <v>1871.55</v>
      </c>
      <c r="F17" s="139">
        <v>247.58</v>
      </c>
      <c r="G17" s="139">
        <v>582.05</v>
      </c>
      <c r="H17" s="139">
        <v>136.52</v>
      </c>
      <c r="I17" s="139">
        <v>394.38</v>
      </c>
      <c r="J17" s="139">
        <v>143383.14</v>
      </c>
      <c r="K17" s="139">
        <v>0</v>
      </c>
      <c r="L17" s="139">
        <v>129.96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151167.27000000002</v>
      </c>
      <c r="X17" s="42">
        <f>IF(Паспорт!R16&gt;0,Паспорт!R16,Х12)</f>
        <v>34.97</v>
      </c>
      <c r="Y17" s="24"/>
      <c r="Z17" s="137"/>
      <c r="AA17" s="137"/>
    </row>
    <row r="18" spans="2:27" ht="15.75">
      <c r="B18" s="16">
        <v>4</v>
      </c>
      <c r="C18" s="139">
        <v>1481.78</v>
      </c>
      <c r="D18" s="139">
        <v>2792.77</v>
      </c>
      <c r="E18" s="139">
        <v>1891.05</v>
      </c>
      <c r="F18" s="139">
        <v>290.3</v>
      </c>
      <c r="G18" s="139">
        <v>590.14</v>
      </c>
      <c r="H18" s="139">
        <v>148.42</v>
      </c>
      <c r="I18" s="139">
        <v>388.3</v>
      </c>
      <c r="J18" s="139">
        <v>141293.34</v>
      </c>
      <c r="K18" s="139">
        <v>0</v>
      </c>
      <c r="L18" s="139">
        <v>137.33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149013.43</v>
      </c>
      <c r="X18" s="42">
        <f>IF(Паспорт!R17&gt;0,Паспорт!R17,Х12)</f>
        <v>34.97</v>
      </c>
      <c r="Y18" s="24"/>
      <c r="Z18" s="137"/>
      <c r="AA18" s="137"/>
    </row>
    <row r="19" spans="2:27" ht="15.75">
      <c r="B19" s="16">
        <v>5</v>
      </c>
      <c r="C19" s="139">
        <v>1482.26</v>
      </c>
      <c r="D19" s="139">
        <v>3157.19</v>
      </c>
      <c r="E19" s="139">
        <v>1861.53</v>
      </c>
      <c r="F19" s="139">
        <v>269.35</v>
      </c>
      <c r="G19" s="139">
        <v>599.93</v>
      </c>
      <c r="H19" s="139">
        <v>145.96</v>
      </c>
      <c r="I19" s="139">
        <v>367.75</v>
      </c>
      <c r="J19" s="139">
        <v>143433.7</v>
      </c>
      <c r="K19" s="139">
        <v>0</v>
      </c>
      <c r="L19" s="139">
        <v>132.06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151449.73</v>
      </c>
      <c r="X19" s="42">
        <f>IF(Паспорт!R18&gt;0,Паспорт!R18,Х12)</f>
        <v>34.97</v>
      </c>
      <c r="Y19" s="24"/>
      <c r="Z19" s="137"/>
      <c r="AA19" s="137"/>
    </row>
    <row r="20" spans="2:27" ht="15.75" customHeight="1">
      <c r="B20" s="16">
        <v>6</v>
      </c>
      <c r="C20" s="139">
        <v>1514.73</v>
      </c>
      <c r="D20" s="139">
        <v>3214.85</v>
      </c>
      <c r="E20" s="139">
        <v>1892.52</v>
      </c>
      <c r="F20" s="139">
        <v>253.33</v>
      </c>
      <c r="G20" s="139">
        <v>593.4</v>
      </c>
      <c r="H20" s="139">
        <v>143.68</v>
      </c>
      <c r="I20" s="139">
        <v>403</v>
      </c>
      <c r="J20" s="139">
        <v>142604.52</v>
      </c>
      <c r="K20" s="139">
        <v>0</v>
      </c>
      <c r="L20" s="139">
        <v>138.09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150758.12</v>
      </c>
      <c r="X20" s="42">
        <f>IF(Паспорт!R19&gt;0,Паспорт!R19,Х12)</f>
        <v>34.97</v>
      </c>
      <c r="Y20" s="24"/>
      <c r="Z20" s="137"/>
      <c r="AA20" s="137"/>
    </row>
    <row r="21" spans="2:27" ht="15.75">
      <c r="B21" s="16">
        <v>7</v>
      </c>
      <c r="C21" s="139">
        <v>1517.47</v>
      </c>
      <c r="D21" s="139">
        <v>3380.07</v>
      </c>
      <c r="E21" s="139">
        <v>2008.88</v>
      </c>
      <c r="F21" s="139">
        <v>254.89</v>
      </c>
      <c r="G21" s="139">
        <v>608.89</v>
      </c>
      <c r="H21" s="139">
        <v>145.96</v>
      </c>
      <c r="I21" s="139">
        <v>418.98</v>
      </c>
      <c r="J21" s="139">
        <v>146804.55</v>
      </c>
      <c r="K21" s="139">
        <v>0</v>
      </c>
      <c r="L21" s="139">
        <v>141.09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155280.78</v>
      </c>
      <c r="X21" s="42">
        <f>IF(Паспорт!R20&gt;0,Паспорт!R20,Х12)</f>
        <v>34.89</v>
      </c>
      <c r="Y21" s="24"/>
      <c r="Z21" s="137"/>
      <c r="AA21" s="137"/>
    </row>
    <row r="22" spans="2:27" ht="15.75">
      <c r="B22" s="16">
        <v>8</v>
      </c>
      <c r="C22" s="139">
        <v>1657.75</v>
      </c>
      <c r="D22" s="139">
        <v>3671.62</v>
      </c>
      <c r="E22" s="139">
        <v>2100.46</v>
      </c>
      <c r="F22" s="139">
        <v>297.39</v>
      </c>
      <c r="G22" s="139">
        <v>659.06</v>
      </c>
      <c r="H22" s="139">
        <v>160.24</v>
      </c>
      <c r="I22" s="139">
        <v>439.39</v>
      </c>
      <c r="J22" s="139">
        <v>165248.98</v>
      </c>
      <c r="K22" s="139">
        <v>0</v>
      </c>
      <c r="L22" s="139">
        <v>159.76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174394.65000000002</v>
      </c>
      <c r="X22" s="42">
        <f>IF(Паспорт!R21&gt;0,Паспорт!R21,Х12)</f>
        <v>34.89</v>
      </c>
      <c r="Y22" s="24"/>
      <c r="Z22" s="137"/>
      <c r="AA22" s="137"/>
    </row>
    <row r="23" spans="2:26" ht="15" customHeight="1">
      <c r="B23" s="16">
        <v>9</v>
      </c>
      <c r="C23" s="139">
        <v>1621.73</v>
      </c>
      <c r="D23" s="139">
        <v>3001.67</v>
      </c>
      <c r="E23" s="139">
        <v>2093.32</v>
      </c>
      <c r="F23" s="139">
        <v>311.74</v>
      </c>
      <c r="G23" s="139">
        <v>691.76</v>
      </c>
      <c r="H23" s="139">
        <v>172.33</v>
      </c>
      <c r="I23" s="139">
        <v>418.02</v>
      </c>
      <c r="J23" s="139">
        <v>158138.14</v>
      </c>
      <c r="K23" s="139">
        <v>0</v>
      </c>
      <c r="L23" s="139">
        <v>151.02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166599.73</v>
      </c>
      <c r="X23" s="42">
        <f>IF(Паспорт!R22&gt;0,Паспорт!R22,Х12)</f>
        <v>34.89</v>
      </c>
      <c r="Y23" s="24"/>
      <c r="Z23" s="29"/>
    </row>
    <row r="24" spans="2:26" ht="15.75">
      <c r="B24" s="16">
        <v>10</v>
      </c>
      <c r="C24" s="139">
        <v>1502.3</v>
      </c>
      <c r="D24" s="139">
        <v>3445.12</v>
      </c>
      <c r="E24" s="139">
        <v>2003.78</v>
      </c>
      <c r="F24" s="139">
        <v>315.73</v>
      </c>
      <c r="G24" s="139">
        <v>635.59</v>
      </c>
      <c r="H24" s="139">
        <v>158.84</v>
      </c>
      <c r="I24" s="139">
        <v>423.86</v>
      </c>
      <c r="J24" s="139">
        <v>153153.66</v>
      </c>
      <c r="K24" s="139">
        <v>0</v>
      </c>
      <c r="L24" s="139">
        <v>150.63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161789.51</v>
      </c>
      <c r="X24" s="42">
        <f>IF(Паспорт!R23&gt;0,Паспорт!R23,Х12)</f>
        <v>34.89</v>
      </c>
      <c r="Y24" s="24"/>
      <c r="Z24" s="29"/>
    </row>
    <row r="25" spans="2:26" ht="15.75">
      <c r="B25" s="16">
        <v>11</v>
      </c>
      <c r="C25" s="139">
        <v>1473.34</v>
      </c>
      <c r="D25" s="139">
        <v>3087.03</v>
      </c>
      <c r="E25" s="139">
        <v>2053.23</v>
      </c>
      <c r="F25" s="139">
        <v>321.68</v>
      </c>
      <c r="G25" s="139">
        <v>674.41</v>
      </c>
      <c r="H25" s="139">
        <v>162.55</v>
      </c>
      <c r="I25" s="139">
        <v>400.64</v>
      </c>
      <c r="J25" s="139">
        <v>140768.92</v>
      </c>
      <c r="K25" s="139">
        <v>0</v>
      </c>
      <c r="L25" s="139">
        <v>148.18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149089.98</v>
      </c>
      <c r="X25" s="42">
        <f>IF(Паспорт!R24&gt;0,Паспорт!R24,Х12)</f>
        <v>34.89</v>
      </c>
      <c r="Y25" s="24"/>
      <c r="Z25" s="29"/>
    </row>
    <row r="26" spans="2:26" ht="15.75">
      <c r="B26" s="16">
        <v>12</v>
      </c>
      <c r="C26" s="139">
        <v>1439.55</v>
      </c>
      <c r="D26" s="139">
        <v>3212.27</v>
      </c>
      <c r="E26" s="139">
        <v>2019.91</v>
      </c>
      <c r="F26" s="139">
        <v>291.35</v>
      </c>
      <c r="G26" s="139">
        <v>608.6</v>
      </c>
      <c r="H26" s="139">
        <v>164.71</v>
      </c>
      <c r="I26" s="139">
        <v>388.64</v>
      </c>
      <c r="J26" s="139">
        <v>140245.73</v>
      </c>
      <c r="K26" s="139">
        <v>0</v>
      </c>
      <c r="L26" s="139">
        <v>161.39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148532.15000000002</v>
      </c>
      <c r="X26" s="42">
        <f>IF(Паспорт!R25&gt;0,Паспорт!R25,Х12)</f>
        <v>34.89</v>
      </c>
      <c r="Y26" s="24"/>
      <c r="Z26" s="29"/>
    </row>
    <row r="27" spans="2:26" ht="15.75">
      <c r="B27" s="16">
        <v>13</v>
      </c>
      <c r="C27" s="139">
        <v>1370.38</v>
      </c>
      <c r="D27" s="139">
        <v>3117.16</v>
      </c>
      <c r="E27" s="139">
        <v>1860.04</v>
      </c>
      <c r="F27" s="139">
        <v>274.84</v>
      </c>
      <c r="G27" s="139">
        <v>551.96</v>
      </c>
      <c r="H27" s="139">
        <v>129.52</v>
      </c>
      <c r="I27" s="139">
        <v>359.25</v>
      </c>
      <c r="J27" s="139">
        <v>140531.23</v>
      </c>
      <c r="K27" s="139">
        <v>0</v>
      </c>
      <c r="L27" s="139">
        <v>145.14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148339.52000000002</v>
      </c>
      <c r="X27" s="42">
        <f>IF(Паспорт!R26&gt;0,Паспорт!R26,Х12)</f>
        <v>34.89</v>
      </c>
      <c r="Y27" s="24"/>
      <c r="Z27" s="29"/>
    </row>
    <row r="28" spans="2:26" ht="15.75">
      <c r="B28" s="16">
        <v>14</v>
      </c>
      <c r="C28" s="139">
        <v>1312.6</v>
      </c>
      <c r="D28" s="139">
        <v>2683.4</v>
      </c>
      <c r="E28" s="139">
        <v>1787.85</v>
      </c>
      <c r="F28" s="139">
        <v>252.37</v>
      </c>
      <c r="G28" s="139">
        <v>521.04</v>
      </c>
      <c r="H28" s="139">
        <v>124.17</v>
      </c>
      <c r="I28" s="139">
        <v>316.18</v>
      </c>
      <c r="J28" s="139">
        <v>55861.14</v>
      </c>
      <c r="K28" s="139">
        <v>100430.25</v>
      </c>
      <c r="L28" s="139">
        <v>141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163430</v>
      </c>
      <c r="X28" s="42">
        <f>IF(Паспорт!R27&gt;0,Паспорт!R27,Х12)</f>
        <v>34.94</v>
      </c>
      <c r="Y28" s="24"/>
      <c r="Z28" s="29"/>
    </row>
    <row r="29" spans="2:26" ht="15.75">
      <c r="B29" s="16">
        <v>15</v>
      </c>
      <c r="C29" s="139">
        <v>1360.01</v>
      </c>
      <c r="D29" s="139">
        <v>3229.31</v>
      </c>
      <c r="E29" s="139">
        <v>1820.46</v>
      </c>
      <c r="F29" s="139">
        <v>243.33</v>
      </c>
      <c r="G29" s="139">
        <v>490.08</v>
      </c>
      <c r="H29" s="139">
        <v>126.4</v>
      </c>
      <c r="I29" s="139">
        <v>308.16</v>
      </c>
      <c r="J29" s="139">
        <v>0</v>
      </c>
      <c r="K29" s="139">
        <v>147578.55</v>
      </c>
      <c r="L29" s="139">
        <v>145.61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155301.90999999997</v>
      </c>
      <c r="X29" s="42">
        <f>IF(Паспорт!R28&gt;0,Паспорт!R28,Х12)</f>
        <v>34.94</v>
      </c>
      <c r="Y29" s="24"/>
      <c r="Z29" s="29"/>
    </row>
    <row r="30" spans="2:26" ht="15.75">
      <c r="B30" s="17">
        <v>16</v>
      </c>
      <c r="C30" s="139">
        <v>1319.24</v>
      </c>
      <c r="D30" s="139">
        <v>2615.35</v>
      </c>
      <c r="E30" s="139">
        <v>1816.72</v>
      </c>
      <c r="F30" s="139">
        <v>248.99</v>
      </c>
      <c r="G30" s="139">
        <v>505.37</v>
      </c>
      <c r="H30" s="139">
        <v>131.14</v>
      </c>
      <c r="I30" s="139">
        <v>334.37</v>
      </c>
      <c r="J30" s="139">
        <v>0</v>
      </c>
      <c r="K30" s="139">
        <v>144703.56</v>
      </c>
      <c r="L30" s="139">
        <v>133.1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151807.84</v>
      </c>
      <c r="X30" s="42">
        <f>IF(Паспорт!R29&gt;0,Паспорт!R29,Х12)</f>
        <v>34.94</v>
      </c>
      <c r="Y30" s="24"/>
      <c r="Z30" s="29"/>
    </row>
    <row r="31" spans="2:26" ht="15.75">
      <c r="B31" s="17">
        <v>17</v>
      </c>
      <c r="C31" s="139">
        <v>1290.21</v>
      </c>
      <c r="D31" s="139">
        <v>2692.64</v>
      </c>
      <c r="E31" s="139">
        <v>1770.32</v>
      </c>
      <c r="F31" s="139">
        <v>248.88</v>
      </c>
      <c r="G31" s="139">
        <v>500.4</v>
      </c>
      <c r="H31" s="139">
        <v>125.44</v>
      </c>
      <c r="I31" s="139">
        <v>321.37</v>
      </c>
      <c r="J31" s="139">
        <v>0</v>
      </c>
      <c r="K31" s="139">
        <v>142552.23</v>
      </c>
      <c r="L31" s="139">
        <v>134.84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149636.33000000002</v>
      </c>
      <c r="X31" s="42">
        <f>IF(Паспорт!R30&gt;0,Паспорт!R30,Х12)</f>
        <v>34.94</v>
      </c>
      <c r="Y31" s="24"/>
      <c r="Z31" s="29"/>
    </row>
    <row r="32" spans="2:26" ht="15.75">
      <c r="B32" s="17">
        <v>18</v>
      </c>
      <c r="C32" s="139">
        <v>1313.06</v>
      </c>
      <c r="D32" s="139">
        <v>2487</v>
      </c>
      <c r="E32" s="139">
        <v>1728.4</v>
      </c>
      <c r="F32" s="139">
        <v>240.36</v>
      </c>
      <c r="G32" s="139">
        <v>524.14</v>
      </c>
      <c r="H32" s="139">
        <v>139.63</v>
      </c>
      <c r="I32" s="139">
        <v>325.32</v>
      </c>
      <c r="J32" s="139">
        <v>0</v>
      </c>
      <c r="K32" s="139">
        <v>137105.27</v>
      </c>
      <c r="L32" s="139">
        <v>147.36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144010.53999999998</v>
      </c>
      <c r="X32" s="42">
        <f>IF(Паспорт!R31&gt;0,Паспорт!R31,Х12)</f>
        <v>34.94</v>
      </c>
      <c r="Y32" s="24"/>
      <c r="Z32" s="29"/>
    </row>
    <row r="33" spans="2:26" ht="15.75">
      <c r="B33" s="17">
        <v>19</v>
      </c>
      <c r="C33" s="139">
        <v>1185.79</v>
      </c>
      <c r="D33" s="139">
        <v>2496.51</v>
      </c>
      <c r="E33" s="139">
        <v>1400.16</v>
      </c>
      <c r="F33" s="139">
        <v>97.34</v>
      </c>
      <c r="G33" s="139">
        <v>415.68</v>
      </c>
      <c r="H33" s="139">
        <v>115.06</v>
      </c>
      <c r="I33" s="139">
        <v>251.64</v>
      </c>
      <c r="J33" s="139">
        <v>0</v>
      </c>
      <c r="K33" s="139">
        <v>125104.73</v>
      </c>
      <c r="L33" s="139">
        <v>135.6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131202.51</v>
      </c>
      <c r="X33" s="42">
        <f>IF(Паспорт!R32&gt;0,Паспорт!R32,Х12)</f>
        <v>34.94</v>
      </c>
      <c r="Y33" s="24"/>
      <c r="Z33" s="29"/>
    </row>
    <row r="34" spans="2:26" ht="15.75">
      <c r="B34" s="17">
        <v>20</v>
      </c>
      <c r="C34" s="139">
        <v>1229.84</v>
      </c>
      <c r="D34" s="139">
        <v>2542.7</v>
      </c>
      <c r="E34" s="139">
        <v>1703.47</v>
      </c>
      <c r="F34" s="139">
        <v>136.62</v>
      </c>
      <c r="G34" s="139">
        <v>434.48</v>
      </c>
      <c r="H34" s="139">
        <v>130</v>
      </c>
      <c r="I34" s="139">
        <v>282.12</v>
      </c>
      <c r="J34" s="139">
        <v>0</v>
      </c>
      <c r="K34" s="139">
        <v>134556.98</v>
      </c>
      <c r="L34" s="139">
        <v>142.1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141158.31000000003</v>
      </c>
      <c r="X34" s="42">
        <f>IF(Паспорт!R33&gt;0,Паспорт!R33,Х12)</f>
        <v>34.94</v>
      </c>
      <c r="Y34" s="24"/>
      <c r="Z34" s="29"/>
    </row>
    <row r="35" spans="2:26" s="97" customFormat="1" ht="15.75">
      <c r="B35" s="91">
        <v>21</v>
      </c>
      <c r="C35" s="139">
        <v>1209.28</v>
      </c>
      <c r="D35" s="139">
        <v>2557.6</v>
      </c>
      <c r="E35" s="139">
        <v>1575.16</v>
      </c>
      <c r="F35" s="139">
        <v>134.49</v>
      </c>
      <c r="G35" s="139">
        <v>405.42</v>
      </c>
      <c r="H35" s="139">
        <v>111.17</v>
      </c>
      <c r="I35" s="139">
        <v>257.32</v>
      </c>
      <c r="J35" s="139">
        <v>0</v>
      </c>
      <c r="K35" s="139">
        <v>142807</v>
      </c>
      <c r="L35" s="139">
        <v>133.04</v>
      </c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>
        <f t="shared" si="0"/>
        <v>149190.48</v>
      </c>
      <c r="X35" s="94">
        <f>IF(Паспорт!R34&gt;0,Паспорт!R34,Х12)</f>
        <v>34.94</v>
      </c>
      <c r="Y35" s="95"/>
      <c r="Z35" s="96"/>
    </row>
    <row r="36" spans="2:26" ht="15.75">
      <c r="B36" s="17">
        <v>22</v>
      </c>
      <c r="C36" s="139">
        <v>1215.46</v>
      </c>
      <c r="D36" s="139">
        <v>2331.87</v>
      </c>
      <c r="E36" s="139">
        <v>1590.91</v>
      </c>
      <c r="F36" s="139">
        <v>109.08</v>
      </c>
      <c r="G36" s="139">
        <v>410.61</v>
      </c>
      <c r="H36" s="139">
        <v>122.01</v>
      </c>
      <c r="I36" s="139">
        <v>284.45</v>
      </c>
      <c r="J36" s="139">
        <v>0</v>
      </c>
      <c r="K36" s="139">
        <v>127894.13</v>
      </c>
      <c r="L36" s="139">
        <v>144.77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134103.29</v>
      </c>
      <c r="X36" s="42">
        <f>IF(Паспорт!R35&gt;0,Паспорт!R35,Х12)</f>
        <v>34.91</v>
      </c>
      <c r="Y36" s="24"/>
      <c r="Z36" s="29"/>
    </row>
    <row r="37" spans="2:26" ht="15.75">
      <c r="B37" s="17">
        <v>23</v>
      </c>
      <c r="C37" s="139">
        <v>1216.47</v>
      </c>
      <c r="D37" s="139">
        <v>2467.11</v>
      </c>
      <c r="E37" s="139">
        <v>1622.24</v>
      </c>
      <c r="F37" s="139">
        <v>98.16</v>
      </c>
      <c r="G37" s="139">
        <v>404.39</v>
      </c>
      <c r="H37" s="139">
        <v>114.21</v>
      </c>
      <c r="I37" s="139">
        <v>287.3</v>
      </c>
      <c r="J37" s="139">
        <v>0</v>
      </c>
      <c r="K37" s="139">
        <v>141468.47</v>
      </c>
      <c r="L37" s="139">
        <v>140.57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147818.92</v>
      </c>
      <c r="X37" s="42">
        <f>IF(Паспорт!R36&gt;0,Паспорт!R36,Х12)</f>
        <v>34.91</v>
      </c>
      <c r="Y37" s="24"/>
      <c r="Z37" s="29"/>
    </row>
    <row r="38" spans="2:26" ht="15.75">
      <c r="B38" s="17">
        <v>24</v>
      </c>
      <c r="C38" s="139">
        <v>1250.29</v>
      </c>
      <c r="D38" s="139">
        <v>2444.01</v>
      </c>
      <c r="E38" s="139">
        <v>1651.79</v>
      </c>
      <c r="F38" s="139">
        <v>99.9</v>
      </c>
      <c r="G38" s="139">
        <v>400.22</v>
      </c>
      <c r="H38" s="139">
        <v>115.45</v>
      </c>
      <c r="I38" s="139">
        <v>287.16</v>
      </c>
      <c r="J38" s="139">
        <v>0</v>
      </c>
      <c r="K38" s="139">
        <v>136099.39</v>
      </c>
      <c r="L38" s="139">
        <v>164.88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142513.09000000003</v>
      </c>
      <c r="X38" s="42">
        <f>IF(Паспорт!R37&gt;0,Паспорт!R37,Х12)</f>
        <v>34.91</v>
      </c>
      <c r="Y38" s="24"/>
      <c r="Z38" s="29"/>
    </row>
    <row r="39" spans="2:26" ht="15.75">
      <c r="B39" s="17">
        <v>25</v>
      </c>
      <c r="C39" s="139">
        <v>1332.52</v>
      </c>
      <c r="D39" s="139">
        <v>2165.24</v>
      </c>
      <c r="E39" s="139">
        <v>1718.78</v>
      </c>
      <c r="F39" s="139">
        <v>121.42</v>
      </c>
      <c r="G39" s="139">
        <v>428.33</v>
      </c>
      <c r="H39" s="139">
        <v>116.43</v>
      </c>
      <c r="I39" s="139">
        <v>308.47</v>
      </c>
      <c r="J39" s="139">
        <v>0</v>
      </c>
      <c r="K39" s="139">
        <v>123719.12</v>
      </c>
      <c r="L39" s="139">
        <v>174.39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130084.7</v>
      </c>
      <c r="X39" s="42">
        <f>IF(Паспорт!R38&gt;0,Паспорт!R38,Х12)</f>
        <v>34.91</v>
      </c>
      <c r="Y39" s="24"/>
      <c r="Z39" s="29"/>
    </row>
    <row r="40" spans="2:26" ht="15.75">
      <c r="B40" s="17">
        <v>26</v>
      </c>
      <c r="C40" s="139">
        <v>1334.86</v>
      </c>
      <c r="D40" s="139">
        <v>2261.49</v>
      </c>
      <c r="E40" s="139">
        <v>1672.28</v>
      </c>
      <c r="F40" s="139">
        <v>89.13</v>
      </c>
      <c r="G40" s="139">
        <v>427.01</v>
      </c>
      <c r="H40" s="139">
        <v>110.61</v>
      </c>
      <c r="I40" s="139">
        <v>302.89</v>
      </c>
      <c r="J40" s="139">
        <v>0</v>
      </c>
      <c r="K40" s="139">
        <v>124908.24</v>
      </c>
      <c r="L40" s="139">
        <v>207.79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131314.30000000002</v>
      </c>
      <c r="X40" s="42">
        <f>IF(Паспорт!R39&gt;0,Паспорт!R39,Х12)</f>
        <v>34.91</v>
      </c>
      <c r="Y40" s="24"/>
      <c r="Z40" s="29"/>
    </row>
    <row r="41" spans="2:26" ht="15.75">
      <c r="B41" s="17">
        <v>27</v>
      </c>
      <c r="C41" s="139">
        <v>1261.87</v>
      </c>
      <c r="D41" s="139">
        <v>2369.8</v>
      </c>
      <c r="E41" s="139">
        <v>1615.63</v>
      </c>
      <c r="F41" s="139">
        <v>102.46</v>
      </c>
      <c r="G41" s="139">
        <v>420.88</v>
      </c>
      <c r="H41" s="139">
        <v>113.6</v>
      </c>
      <c r="I41" s="139">
        <v>290.3</v>
      </c>
      <c r="J41" s="139">
        <v>0</v>
      </c>
      <c r="K41" s="139">
        <v>120839.28</v>
      </c>
      <c r="L41" s="139">
        <v>190.49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127204.31000000001</v>
      </c>
      <c r="X41" s="42">
        <f>IF(Паспорт!R40&gt;0,Паспорт!R40,Х12)</f>
        <v>34.91</v>
      </c>
      <c r="Y41" s="24"/>
      <c r="Z41" s="29"/>
    </row>
    <row r="42" spans="2:26" ht="15.75">
      <c r="B42" s="17">
        <v>28</v>
      </c>
      <c r="C42" s="139">
        <v>1284.75</v>
      </c>
      <c r="D42" s="139">
        <v>2418.25</v>
      </c>
      <c r="E42" s="139">
        <v>1626.58</v>
      </c>
      <c r="F42" s="139">
        <v>135.63</v>
      </c>
      <c r="G42" s="139">
        <v>407.97</v>
      </c>
      <c r="H42" s="139">
        <v>120.58</v>
      </c>
      <c r="I42" s="139">
        <v>308.11</v>
      </c>
      <c r="J42" s="139">
        <v>0</v>
      </c>
      <c r="K42" s="139">
        <v>122633.95</v>
      </c>
      <c r="L42" s="139">
        <v>177.93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129113.74999999999</v>
      </c>
      <c r="X42" s="42">
        <f>IF(Паспорт!R41&gt;0,Паспорт!R41,Х12)</f>
        <v>34.91</v>
      </c>
      <c r="Y42" s="24"/>
      <c r="Z42" s="29"/>
    </row>
    <row r="43" spans="2:26" ht="12.75" customHeight="1">
      <c r="B43" s="17">
        <v>29</v>
      </c>
      <c r="C43" s="139">
        <v>1227.45</v>
      </c>
      <c r="D43" s="139">
        <v>2362.22</v>
      </c>
      <c r="E43" s="139">
        <v>1606.5</v>
      </c>
      <c r="F43" s="139">
        <v>123.74</v>
      </c>
      <c r="G43" s="139">
        <v>415.05</v>
      </c>
      <c r="H43" s="139">
        <v>108.63</v>
      </c>
      <c r="I43" s="139">
        <v>271.23</v>
      </c>
      <c r="J43" s="139">
        <v>0</v>
      </c>
      <c r="K43" s="139">
        <v>125838.99</v>
      </c>
      <c r="L43" s="139">
        <v>149.23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1">
        <f t="shared" si="0"/>
        <v>132103.04</v>
      </c>
      <c r="X43" s="42">
        <f>IF(Паспорт!R42&gt;0,Паспорт!R42,Х12)</f>
        <v>34.91</v>
      </c>
      <c r="Y43" s="24"/>
      <c r="Z43" s="29"/>
    </row>
    <row r="44" spans="2:26" ht="12.75" customHeight="1">
      <c r="B44" s="17">
        <v>30</v>
      </c>
      <c r="C44" s="139">
        <v>1241.51</v>
      </c>
      <c r="D44" s="139">
        <v>2104.29</v>
      </c>
      <c r="E44" s="139">
        <v>1669.64</v>
      </c>
      <c r="F44" s="139">
        <v>128.07</v>
      </c>
      <c r="G44" s="139">
        <v>431.69</v>
      </c>
      <c r="H44" s="139">
        <v>108.17</v>
      </c>
      <c r="I44" s="139">
        <v>301.41</v>
      </c>
      <c r="J44" s="139">
        <v>0</v>
      </c>
      <c r="K44" s="139">
        <v>118726.19</v>
      </c>
      <c r="L44" s="139">
        <v>151.7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1">
        <f t="shared" si="0"/>
        <v>124862.67</v>
      </c>
      <c r="X44" s="42">
        <f>IF(Паспорт!R43&gt;0,Паспорт!R43,Х12)</f>
        <v>34.91</v>
      </c>
      <c r="Y44" s="24"/>
      <c r="Z44" s="29"/>
    </row>
    <row r="45" spans="2:27" ht="66" customHeight="1">
      <c r="B45" s="17" t="s">
        <v>18</v>
      </c>
      <c r="C45" s="32">
        <f>SUM(C15:C44)</f>
        <v>40907.52999999999</v>
      </c>
      <c r="D45" s="32">
        <f>SUM(D15:D44)</f>
        <v>83261.49999999999</v>
      </c>
      <c r="E45" s="32">
        <f>SUM(E15:E44)</f>
        <v>53850.41</v>
      </c>
      <c r="F45" s="32">
        <f>SUM(F15:F44)</f>
        <v>6219.749999999998</v>
      </c>
      <c r="G45" s="32">
        <f>SUM(G15:G44)</f>
        <v>15511.409999999998</v>
      </c>
      <c r="H45" s="32">
        <f>SUM(H15:H44)</f>
        <v>3991.75</v>
      </c>
      <c r="I45" s="32">
        <f>SUM(I15:I44)</f>
        <v>10202.119999999999</v>
      </c>
      <c r="J45" s="32">
        <f>SUM(J15:J44)</f>
        <v>1969259.7599999998</v>
      </c>
      <c r="K45" s="32">
        <f>SUM(K15:K44)</f>
        <v>2216966.3299999996</v>
      </c>
      <c r="L45" s="32">
        <f>SUM(L15:L44)</f>
        <v>4462.83</v>
      </c>
      <c r="M45" s="32">
        <f>SUM(M15:M44)</f>
        <v>0</v>
      </c>
      <c r="N45" s="32">
        <f>SUM(N15:N44)</f>
        <v>0</v>
      </c>
      <c r="O45" s="32">
        <f>SUM(O15:O44)</f>
        <v>0</v>
      </c>
      <c r="P45" s="32">
        <f>SUM(P15:P44)</f>
        <v>0</v>
      </c>
      <c r="Q45" s="32">
        <f>SUM(Q15:Q44)</f>
        <v>0</v>
      </c>
      <c r="R45" s="32">
        <f>SUM(R15:R44)</f>
        <v>0</v>
      </c>
      <c r="S45" s="32">
        <f>SUM(S15:S44)</f>
        <v>0</v>
      </c>
      <c r="T45" s="32">
        <f>SUM(T15:T44)</f>
        <v>0</v>
      </c>
      <c r="U45" s="32">
        <f>SUM(U15:U44)</f>
        <v>0</v>
      </c>
      <c r="V45" s="32">
        <f>SUM(V15:V44)</f>
        <v>0</v>
      </c>
      <c r="W45" s="32">
        <f>SUM(W15:W44)</f>
        <v>4404633.39</v>
      </c>
      <c r="X45" s="99">
        <f>SUMPRODUCT(X15:X44,W15:W44)/SUM(W15:W44)</f>
        <v>34.925537428416945</v>
      </c>
      <c r="Y45" s="28"/>
      <c r="Z45" s="136" t="s">
        <v>19</v>
      </c>
      <c r="AA45" s="136"/>
    </row>
    <row r="46" spans="3:26" ht="12.7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5"/>
      <c r="Z46"/>
    </row>
    <row r="47" spans="3:4" ht="12.75">
      <c r="C47" s="1"/>
      <c r="D47" s="1"/>
    </row>
    <row r="48" spans="2:25" ht="15">
      <c r="B48" s="33"/>
      <c r="C48" s="12" t="s">
        <v>76</v>
      </c>
      <c r="D48" s="35"/>
      <c r="E48" s="36"/>
      <c r="F48" s="36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 t="s">
        <v>77</v>
      </c>
      <c r="X48" s="13"/>
      <c r="Y48" s="26"/>
    </row>
    <row r="49" spans="3:25" ht="12.75">
      <c r="C49" s="1"/>
      <c r="D49" s="1" t="s">
        <v>15</v>
      </c>
      <c r="O49" s="2"/>
      <c r="P49" s="15" t="s">
        <v>50</v>
      </c>
      <c r="Q49" s="15"/>
      <c r="W49" s="14" t="s">
        <v>51</v>
      </c>
      <c r="Y49" s="2"/>
    </row>
    <row r="50" spans="3:25" ht="18" customHeight="1">
      <c r="C50" s="12" t="s">
        <v>13</v>
      </c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 t="s">
        <v>1</v>
      </c>
      <c r="P50" s="13" t="s">
        <v>14</v>
      </c>
      <c r="Q50" s="13"/>
      <c r="R50" s="13"/>
      <c r="S50" s="13"/>
      <c r="T50" s="13"/>
      <c r="U50" s="13"/>
      <c r="V50" s="13"/>
      <c r="W50" s="13" t="s">
        <v>52</v>
      </c>
      <c r="X50" s="13"/>
      <c r="Y50" s="27"/>
    </row>
    <row r="51" spans="3:25" ht="12.75">
      <c r="C51" s="1"/>
      <c r="D51" s="1" t="s">
        <v>16</v>
      </c>
      <c r="O51" s="2"/>
      <c r="P51" s="14" t="s">
        <v>53</v>
      </c>
      <c r="Q51" s="14"/>
      <c r="W51" s="14" t="s">
        <v>51</v>
      </c>
      <c r="Y51" s="2"/>
    </row>
  </sheetData>
  <sheetProtection/>
  <mergeCells count="31">
    <mergeCell ref="O12:O14"/>
    <mergeCell ref="T12:T14"/>
    <mergeCell ref="Q12:Q14"/>
    <mergeCell ref="Z15:AA22"/>
    <mergeCell ref="P12:P14"/>
    <mergeCell ref="C46:X46"/>
    <mergeCell ref="J12:J14"/>
    <mergeCell ref="K12:K14"/>
    <mergeCell ref="L12:L14"/>
    <mergeCell ref="M12:M14"/>
    <mergeCell ref="C12:C14"/>
    <mergeCell ref="B7:X7"/>
    <mergeCell ref="N12:N14"/>
    <mergeCell ref="D12:D14"/>
    <mergeCell ref="V12:V14"/>
    <mergeCell ref="Z45:AA45"/>
    <mergeCell ref="E12:E14"/>
    <mergeCell ref="F12:F14"/>
    <mergeCell ref="G12:G14"/>
    <mergeCell ref="H12:H14"/>
    <mergeCell ref="R12:R14"/>
    <mergeCell ref="B11:B14"/>
    <mergeCell ref="U12:U14"/>
    <mergeCell ref="W11:W14"/>
    <mergeCell ref="S12:S14"/>
    <mergeCell ref="C6:X6"/>
    <mergeCell ref="A9:U9"/>
    <mergeCell ref="C11:V11"/>
    <mergeCell ref="B8:X8"/>
    <mergeCell ref="X11:X14"/>
    <mergeCell ref="I12:I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80" zoomScaleNormal="80" zoomScalePageLayoutView="0" workbookViewId="0" topLeftCell="A1">
      <selection activeCell="B3" sqref="B3:B32"/>
    </sheetView>
  </sheetViews>
  <sheetFormatPr defaultColWidth="9.00390625" defaultRowHeight="12.75"/>
  <sheetData>
    <row r="1" ht="12.75">
      <c r="A1" t="s">
        <v>82</v>
      </c>
    </row>
    <row r="2" spans="1:6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2.75">
      <c r="A3">
        <v>1</v>
      </c>
      <c r="B3">
        <v>123.85</v>
      </c>
      <c r="C3">
        <v>7.043</v>
      </c>
      <c r="D3">
        <v>2.6</v>
      </c>
      <c r="E3">
        <v>23.33</v>
      </c>
      <c r="F3" t="s">
        <v>75</v>
      </c>
    </row>
    <row r="4" spans="1:6" ht="12.75">
      <c r="A4">
        <v>2</v>
      </c>
      <c r="B4">
        <v>129.93</v>
      </c>
      <c r="C4">
        <v>7.164</v>
      </c>
      <c r="D4">
        <v>2.58</v>
      </c>
      <c r="E4">
        <v>21.64</v>
      </c>
      <c r="F4" t="s">
        <v>75</v>
      </c>
    </row>
    <row r="5" spans="1:6" ht="12.75">
      <c r="A5">
        <v>3</v>
      </c>
      <c r="B5">
        <v>129.96</v>
      </c>
      <c r="C5">
        <v>7.386</v>
      </c>
      <c r="D5">
        <v>2.58</v>
      </c>
      <c r="E5">
        <v>22.17</v>
      </c>
      <c r="F5" t="s">
        <v>73</v>
      </c>
    </row>
    <row r="6" spans="1:6" ht="12.75">
      <c r="A6">
        <v>4</v>
      </c>
      <c r="B6">
        <v>137.33</v>
      </c>
      <c r="C6">
        <v>8.23</v>
      </c>
      <c r="D6">
        <v>2.58</v>
      </c>
      <c r="E6">
        <v>22.82</v>
      </c>
      <c r="F6" t="s">
        <v>75</v>
      </c>
    </row>
    <row r="7" spans="1:6" ht="12.75">
      <c r="A7">
        <v>5</v>
      </c>
      <c r="B7">
        <v>132.06</v>
      </c>
      <c r="C7">
        <v>7.502</v>
      </c>
      <c r="D7">
        <v>2.59</v>
      </c>
      <c r="E7">
        <v>23.57</v>
      </c>
      <c r="F7" t="s">
        <v>75</v>
      </c>
    </row>
    <row r="8" spans="1:6" ht="12.75">
      <c r="A8">
        <v>6</v>
      </c>
      <c r="B8">
        <v>138.09</v>
      </c>
      <c r="C8">
        <v>8.577</v>
      </c>
      <c r="D8">
        <v>2.57</v>
      </c>
      <c r="E8">
        <v>22.49</v>
      </c>
      <c r="F8" t="s">
        <v>75</v>
      </c>
    </row>
    <row r="9" spans="1:6" ht="12.75">
      <c r="A9">
        <v>7</v>
      </c>
      <c r="B9">
        <v>141.09</v>
      </c>
      <c r="C9">
        <v>8.984</v>
      </c>
      <c r="D9">
        <v>2.56</v>
      </c>
      <c r="E9">
        <v>21.4</v>
      </c>
      <c r="F9" t="s">
        <v>75</v>
      </c>
    </row>
    <row r="10" spans="1:6" ht="12.75">
      <c r="A10">
        <v>8</v>
      </c>
      <c r="B10">
        <v>159.76</v>
      </c>
      <c r="C10">
        <v>10.756</v>
      </c>
      <c r="D10">
        <v>2.55</v>
      </c>
      <c r="E10">
        <v>20.57</v>
      </c>
      <c r="F10" t="s">
        <v>75</v>
      </c>
    </row>
    <row r="11" spans="1:6" ht="12.75">
      <c r="A11">
        <v>9</v>
      </c>
      <c r="B11">
        <v>151.02</v>
      </c>
      <c r="C11">
        <v>10.012</v>
      </c>
      <c r="D11">
        <v>2.55</v>
      </c>
      <c r="E11">
        <v>20.52</v>
      </c>
      <c r="F11" t="s">
        <v>73</v>
      </c>
    </row>
    <row r="12" spans="1:6" ht="12.75">
      <c r="A12">
        <v>10</v>
      </c>
      <c r="B12">
        <v>150.63</v>
      </c>
      <c r="C12">
        <v>9.874</v>
      </c>
      <c r="D12">
        <v>2.55</v>
      </c>
      <c r="E12">
        <v>21.14</v>
      </c>
      <c r="F12" t="s">
        <v>75</v>
      </c>
    </row>
    <row r="13" spans="1:6" ht="12.75">
      <c r="A13">
        <v>11</v>
      </c>
      <c r="B13">
        <v>148.18</v>
      </c>
      <c r="C13">
        <v>9.692</v>
      </c>
      <c r="D13">
        <v>2.56</v>
      </c>
      <c r="E13">
        <v>22.02</v>
      </c>
      <c r="F13" t="s">
        <v>75</v>
      </c>
    </row>
    <row r="14" spans="1:6" ht="12.75">
      <c r="A14">
        <v>12</v>
      </c>
      <c r="B14">
        <v>161.39</v>
      </c>
      <c r="C14">
        <v>11.613</v>
      </c>
      <c r="D14">
        <v>2.57</v>
      </c>
      <c r="E14">
        <v>22.85</v>
      </c>
      <c r="F14" t="s">
        <v>75</v>
      </c>
    </row>
    <row r="15" spans="1:6" ht="12.75">
      <c r="A15">
        <v>13</v>
      </c>
      <c r="B15">
        <v>145.14</v>
      </c>
      <c r="C15">
        <v>9.509</v>
      </c>
      <c r="D15">
        <v>2.57</v>
      </c>
      <c r="E15">
        <v>23.38</v>
      </c>
      <c r="F15" t="s">
        <v>75</v>
      </c>
    </row>
    <row r="16" spans="1:6" ht="12.75">
      <c r="A16">
        <v>14</v>
      </c>
      <c r="B16">
        <v>141</v>
      </c>
      <c r="C16">
        <v>8.9</v>
      </c>
      <c r="D16">
        <v>2.57</v>
      </c>
      <c r="E16">
        <v>23.79</v>
      </c>
      <c r="F16" t="s">
        <v>75</v>
      </c>
    </row>
    <row r="17" spans="1:6" ht="12.75">
      <c r="A17">
        <v>15</v>
      </c>
      <c r="B17">
        <v>145.61</v>
      </c>
      <c r="C17">
        <v>9.578</v>
      </c>
      <c r="D17">
        <v>2.57</v>
      </c>
      <c r="E17">
        <v>24.39</v>
      </c>
      <c r="F17" t="s">
        <v>73</v>
      </c>
    </row>
    <row r="18" spans="1:6" ht="12.75">
      <c r="A18">
        <v>16</v>
      </c>
      <c r="B18">
        <v>133.1</v>
      </c>
      <c r="C18">
        <v>7.622</v>
      </c>
      <c r="D18">
        <v>2.58</v>
      </c>
      <c r="E18">
        <v>25.06</v>
      </c>
      <c r="F18" t="s">
        <v>75</v>
      </c>
    </row>
    <row r="19" spans="1:6" ht="12.75">
      <c r="A19">
        <v>17</v>
      </c>
      <c r="B19">
        <v>134.84</v>
      </c>
      <c r="C19">
        <v>8.065</v>
      </c>
      <c r="D19">
        <v>2.58</v>
      </c>
      <c r="E19">
        <v>26.15</v>
      </c>
      <c r="F19" t="s">
        <v>75</v>
      </c>
    </row>
    <row r="20" spans="1:5" ht="12.75">
      <c r="A20">
        <v>18</v>
      </c>
      <c r="B20">
        <v>147.36</v>
      </c>
      <c r="C20">
        <v>9.405</v>
      </c>
      <c r="D20">
        <v>2.59</v>
      </c>
      <c r="E20">
        <v>27.14</v>
      </c>
    </row>
    <row r="21" spans="1:5" ht="12.75">
      <c r="A21">
        <v>19</v>
      </c>
      <c r="B21">
        <v>135.6</v>
      </c>
      <c r="C21">
        <v>7.991</v>
      </c>
      <c r="D21">
        <v>2.59</v>
      </c>
      <c r="E21">
        <v>28.46</v>
      </c>
    </row>
    <row r="22" spans="1:5" ht="12.75">
      <c r="A22">
        <v>20</v>
      </c>
      <c r="B22">
        <v>142.1</v>
      </c>
      <c r="C22">
        <v>8.805</v>
      </c>
      <c r="D22">
        <v>2.59</v>
      </c>
      <c r="E22">
        <v>30.01</v>
      </c>
    </row>
    <row r="23" spans="1:5" ht="12.75">
      <c r="A23">
        <v>21</v>
      </c>
      <c r="B23">
        <v>133.04</v>
      </c>
      <c r="C23">
        <v>7.674</v>
      </c>
      <c r="D23">
        <v>2.58</v>
      </c>
      <c r="E23">
        <v>30.75</v>
      </c>
    </row>
    <row r="24" spans="1:5" ht="12.75">
      <c r="A24">
        <v>22</v>
      </c>
      <c r="B24">
        <v>144.77</v>
      </c>
      <c r="C24">
        <v>9.294</v>
      </c>
      <c r="D24">
        <v>2.59</v>
      </c>
      <c r="E24">
        <v>31.38</v>
      </c>
    </row>
    <row r="25" spans="1:5" ht="12.75">
      <c r="A25">
        <v>23</v>
      </c>
      <c r="B25">
        <v>140.57</v>
      </c>
      <c r="C25">
        <v>8.638</v>
      </c>
      <c r="D25">
        <v>2.59</v>
      </c>
      <c r="E25">
        <v>31.71</v>
      </c>
    </row>
    <row r="26" spans="1:5" ht="12.75">
      <c r="A26">
        <v>24</v>
      </c>
      <c r="B26">
        <v>164.88</v>
      </c>
      <c r="C26">
        <v>11.811</v>
      </c>
      <c r="D26">
        <v>2.57</v>
      </c>
      <c r="E26">
        <v>30.99</v>
      </c>
    </row>
    <row r="27" spans="1:5" ht="12.75">
      <c r="A27">
        <v>25</v>
      </c>
      <c r="B27">
        <v>174.39</v>
      </c>
      <c r="C27">
        <v>13.042</v>
      </c>
      <c r="D27">
        <v>2.56</v>
      </c>
      <c r="E27">
        <v>30.63</v>
      </c>
    </row>
    <row r="28" spans="1:5" ht="12.75">
      <c r="A28">
        <v>26</v>
      </c>
      <c r="B28">
        <v>207.79</v>
      </c>
      <c r="C28">
        <v>18.998</v>
      </c>
      <c r="D28">
        <v>2.55</v>
      </c>
      <c r="E28">
        <v>30.67</v>
      </c>
    </row>
    <row r="29" spans="1:5" ht="12.75">
      <c r="A29">
        <v>27</v>
      </c>
      <c r="B29">
        <v>190.49</v>
      </c>
      <c r="C29">
        <v>16.316</v>
      </c>
      <c r="D29">
        <v>2.55</v>
      </c>
      <c r="E29">
        <v>31.09</v>
      </c>
    </row>
    <row r="30" spans="1:5" ht="12.75">
      <c r="A30">
        <v>28</v>
      </c>
      <c r="B30">
        <v>177.93</v>
      </c>
      <c r="C30">
        <v>14.139</v>
      </c>
      <c r="D30">
        <v>2.55</v>
      </c>
      <c r="E30">
        <v>30.77</v>
      </c>
    </row>
    <row r="31" spans="1:5" ht="12.75">
      <c r="A31">
        <v>29</v>
      </c>
      <c r="B31">
        <v>149.23</v>
      </c>
      <c r="C31">
        <v>9.947</v>
      </c>
      <c r="D31">
        <v>2.54</v>
      </c>
      <c r="E31">
        <v>30.46</v>
      </c>
    </row>
    <row r="32" spans="1:6" ht="12.75">
      <c r="A32">
        <v>30</v>
      </c>
      <c r="B32">
        <v>151.7</v>
      </c>
      <c r="C32">
        <v>10.761</v>
      </c>
      <c r="D32">
        <v>2.53</v>
      </c>
      <c r="E32">
        <v>30.31</v>
      </c>
      <c r="F32" t="s">
        <v>75</v>
      </c>
    </row>
    <row r="33" spans="1:6" ht="12.75">
      <c r="A33" t="s">
        <v>74</v>
      </c>
      <c r="B33">
        <v>4462.82</v>
      </c>
      <c r="C33">
        <v>7.043</v>
      </c>
      <c r="D33">
        <v>2.6</v>
      </c>
      <c r="E33">
        <v>23.33</v>
      </c>
      <c r="F3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2016-05-04T12:06:50Z</cp:lastPrinted>
  <dcterms:created xsi:type="dcterms:W3CDTF">2010-01-29T08:37:16Z</dcterms:created>
  <dcterms:modified xsi:type="dcterms:W3CDTF">2016-07-05T11:56:16Z</dcterms:modified>
  <cp:category/>
  <cp:version/>
  <cp:contentType/>
  <cp:contentStatus/>
</cp:coreProperties>
</file>