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'Додаток'!$C$16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calcMode="manual" fullCalcOnLoad="1"/>
</workbook>
</file>

<file path=xl/sharedStrings.xml><?xml version="1.0" encoding="utf-8"?>
<sst xmlns="http://schemas.openxmlformats.org/spreadsheetml/2006/main" count="93" uniqueCount="77">
  <si>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</si>
  <si>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</si>
  <si>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</si>
  <si>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</si>
  <si>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</si>
  <si>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</si>
  <si>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</si>
  <si>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</si>
  <si>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</si>
  <si>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</si>
  <si>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</si>
  <si>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</si>
  <si>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</si>
  <si>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</si>
  <si>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</si>
  <si>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</si>
  <si>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</si>
  <si>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</si>
  <si>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</si>
  <si>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</si>
  <si>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</si>
  <si>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</si>
  <si>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</si>
  <si>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</si>
  <si>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</si>
  <si>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</si>
  <si>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</si>
  <si>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</si>
  <si>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</si>
  <si>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</si>
  <si>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</si>
  <si>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</si>
  <si>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</si>
  <si>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</si>
  <si>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</si>
  <si>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</si>
  <si>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</si>
  <si>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</si>
  <si>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</si>
  <si>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</si>
  <si>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</si>
  <si>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</si>
  <si>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</si>
  <si>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</si>
  <si>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</si>
  <si>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</si>
  <si>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</si>
  <si>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</si>
  <si>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</si>
  <si>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</si>
  <si>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</si>
  <si>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</si>
  <si>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</si>
  <si>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</si>
  <si>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t xml:space="preserve">Краматорське ЛВУМГ </t>
  </si>
  <si>
    <t>ГРС Жовтень, ГРС Петровське, ГРС Степок</t>
  </si>
  <si>
    <t xml:space="preserve">          переданого Краматорським ЛВУМГ  та прийнятого ПАТ "Харківгаз" по ГРС Ізюм, ГРС Бражківка, ГРС Барвінкове, </t>
  </si>
  <si>
    <t>ГРС Ізюм</t>
  </si>
  <si>
    <t>ГРС Бражківка</t>
  </si>
  <si>
    <t>ГРС Барвінкове</t>
  </si>
  <si>
    <t>ГРС Жовтень</t>
  </si>
  <si>
    <t>ГРС Петровське</t>
  </si>
  <si>
    <t>ГРС Степок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</si>
  <si>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</si>
  <si>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</si>
  <si>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</si>
  <si>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</si>
  <si>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</si>
  <si>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</si>
  <si>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</si>
  <si>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Итого</t>
  </si>
  <si>
    <t>А.М. Левкович</t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</si>
  <si>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Шебелинка-Слов`янськ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01.05.2016р.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31.05.2016р.</t>
    </r>
  </si>
  <si>
    <t xml:space="preserve">В.о. начальника  Краматорського    ЛВУМГ  </t>
  </si>
  <si>
    <t>В.В. Пархоменко</t>
  </si>
  <si>
    <t>Данные по объекту ГРС Степок (осн.) за 5/16.</t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</si>
  <si>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"Харківгаз"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Ізюм,  Барвінкове,  Бражківка, Жовтень, Петровське,  Степок</t>
    </r>
    <r>
      <rPr>
        <i/>
        <u val="single"/>
        <sz val="12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</si>
</sst>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i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81" fillId="0" borderId="12" xfId="0" applyNumberFormat="1" applyFont="1" applyBorder="1" applyAlignment="1">
      <alignment horizontal="center" wrapText="1"/>
    </xf>
    <xf numFmtId="2" fontId="82" fillId="0" borderId="12" xfId="0" applyNumberFormat="1" applyFont="1" applyBorder="1" applyAlignment="1">
      <alignment horizontal="center" vertical="center" wrapText="1"/>
    </xf>
    <xf numFmtId="1" fontId="83" fillId="0" borderId="13" xfId="0" applyNumberFormat="1" applyFont="1" applyBorder="1" applyAlignment="1">
      <alignment horizontal="center" wrapText="1"/>
    </xf>
    <xf numFmtId="1" fontId="84" fillId="0" borderId="10" xfId="0" applyNumberFormat="1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11" xfId="0" applyFont="1" applyBorder="1" applyAlignment="1">
      <alignment/>
    </xf>
    <xf numFmtId="0" fontId="88" fillId="0" borderId="11" xfId="0" applyFont="1" applyBorder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1" fontId="93" fillId="0" borderId="10" xfId="0" applyNumberFormat="1" applyFont="1" applyBorder="1" applyAlignment="1">
      <alignment horizontal="center"/>
    </xf>
    <xf numFmtId="2" fontId="94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77" fontId="0" fillId="0" borderId="10" xfId="0" applyNumberFormat="1" applyBorder="1" applyAlignment="1">
      <alignment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95" fillId="0" borderId="20" xfId="0" applyFont="1" applyBorder="1" applyAlignment="1">
      <alignment horizontal="center" vertical="center" textRotation="90" wrapText="1"/>
    </xf>
    <xf numFmtId="0" fontId="95" fillId="0" borderId="21" xfId="0" applyFont="1" applyBorder="1" applyAlignment="1">
      <alignment horizontal="center" vertical="center" textRotation="90" wrapText="1"/>
    </xf>
    <xf numFmtId="0" fontId="95" fillId="0" borderId="22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7" fillId="0" borderId="11" xfId="0" applyFont="1" applyBorder="1" applyAlignment="1">
      <alignment horizontal="right"/>
    </xf>
    <xf numFmtId="0" fontId="0" fillId="0" borderId="23" xfId="0" applyBorder="1" applyAlignment="1">
      <alignment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179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top" wrapText="1"/>
    </xf>
    <xf numFmtId="178" fontId="0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/>
    </xf>
    <xf numFmtId="179" fontId="8" fillId="0" borderId="10" xfId="0" applyNumberFormat="1" applyFont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tabSelected="1" zoomScaleSheetLayoutView="100" zoomScalePageLayoutView="0" workbookViewId="0" topLeftCell="A10">
      <selection activeCell="N32" sqref="N32"/>
    </sheetView>
  </sheetViews>
  <sheetFormatPr defaultColWidth="9.00390625" defaultRowHeight="12.75"/>
  <cols>
    <col min="1" max="1" width="1.00390625" style="71" customWidth="1"/>
    <col min="2" max="2" width="4.75390625" style="71" customWidth="1"/>
    <col min="3" max="3" width="7.25390625" style="71" customWidth="1"/>
    <col min="4" max="4" width="7.75390625" style="71" customWidth="1"/>
    <col min="5" max="6" width="7.875" style="71" customWidth="1"/>
    <col min="7" max="7" width="7.75390625" style="71" customWidth="1"/>
    <col min="8" max="8" width="8.00390625" style="71" customWidth="1"/>
    <col min="9" max="9" width="7.75390625" style="71" customWidth="1"/>
    <col min="10" max="10" width="7.625" style="71" customWidth="1"/>
    <col min="11" max="11" width="8.125" style="71" customWidth="1"/>
    <col min="12" max="12" width="7.375" style="71" customWidth="1"/>
    <col min="13" max="14" width="7.875" style="71" customWidth="1"/>
    <col min="15" max="15" width="7.25390625" style="71" customWidth="1"/>
    <col min="16" max="17" width="7.75390625" style="71" customWidth="1"/>
    <col min="18" max="19" width="7.375" style="71" customWidth="1"/>
    <col min="20" max="21" width="8.125" style="71" customWidth="1"/>
    <col min="22" max="22" width="7.625" style="71" customWidth="1"/>
    <col min="23" max="23" width="8.25390625" style="71" customWidth="1"/>
    <col min="24" max="24" width="7.375" style="71" customWidth="1"/>
    <col min="25" max="25" width="7.00390625" style="71" customWidth="1"/>
    <col min="26" max="26" width="6.375" style="71" customWidth="1"/>
    <col min="27" max="28" width="9.125" style="71" customWidth="1"/>
    <col min="29" max="29" width="9.125" style="73" customWidth="1"/>
    <col min="30" max="16384" width="9.125" style="71" customWidth="1"/>
  </cols>
  <sheetData>
    <row r="1" spans="2:10" ht="15">
      <c r="B1" s="45" t="s">
        <v>30</v>
      </c>
      <c r="C1" s="45"/>
      <c r="D1" s="45"/>
      <c r="E1" s="45"/>
      <c r="F1" s="45"/>
      <c r="G1" s="45"/>
      <c r="H1" s="45"/>
      <c r="I1" s="2"/>
      <c r="J1" s="2"/>
    </row>
    <row r="2" spans="2:10" ht="15">
      <c r="B2" s="45" t="s">
        <v>46</v>
      </c>
      <c r="C2" s="45"/>
      <c r="D2" s="45"/>
      <c r="E2" s="45"/>
      <c r="F2" s="45"/>
      <c r="G2" s="45"/>
      <c r="H2" s="45"/>
      <c r="I2" s="2"/>
      <c r="J2" s="2"/>
    </row>
    <row r="3" spans="2:27" ht="15">
      <c r="B3" s="46" t="s">
        <v>47</v>
      </c>
      <c r="C3" s="45"/>
      <c r="D3" s="45"/>
      <c r="E3" s="45"/>
      <c r="F3" s="45"/>
      <c r="G3" s="45"/>
      <c r="H3" s="45"/>
      <c r="I3" s="2"/>
      <c r="J3" s="2"/>
      <c r="K3" s="72"/>
      <c r="L3" s="72"/>
      <c r="M3" s="72"/>
      <c r="N3" s="7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5">
      <c r="B4" s="45" t="s">
        <v>32</v>
      </c>
      <c r="C4" s="45"/>
      <c r="D4" s="45"/>
      <c r="E4" s="45"/>
      <c r="F4" s="45"/>
      <c r="G4" s="45"/>
      <c r="H4" s="45"/>
      <c r="I4" s="2"/>
      <c r="J4" s="2"/>
      <c r="K4" s="72"/>
      <c r="L4" s="72"/>
      <c r="M4" s="72"/>
      <c r="N4" s="7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5">
      <c r="B5" s="45" t="s">
        <v>48</v>
      </c>
      <c r="C5" s="45"/>
      <c r="D5" s="45"/>
      <c r="E5" s="45"/>
      <c r="F5" s="45"/>
      <c r="G5" s="45"/>
      <c r="H5" s="45"/>
      <c r="I5" s="2"/>
      <c r="J5" s="2"/>
      <c r="K5" s="72"/>
      <c r="L5" s="72"/>
      <c r="M5" s="72"/>
      <c r="N5" s="7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3:27" ht="15">
      <c r="C6" s="86" t="s">
        <v>18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7"/>
    </row>
    <row r="7" spans="2:27" ht="38.25" customHeight="1">
      <c r="B7" s="91" t="s">
        <v>76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47"/>
      <c r="AA7" s="47"/>
    </row>
    <row r="8" spans="2:27" ht="18" customHeight="1">
      <c r="B8" s="84" t="s">
        <v>72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47"/>
      <c r="AA8" s="47"/>
    </row>
    <row r="9" spans="2:27" ht="12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"/>
      <c r="AA9" s="3"/>
    </row>
    <row r="10" spans="2:29" ht="30" customHeight="1">
      <c r="B10" s="75" t="s">
        <v>26</v>
      </c>
      <c r="C10" s="81" t="s">
        <v>17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3"/>
      <c r="O10" s="81" t="s">
        <v>6</v>
      </c>
      <c r="P10" s="82"/>
      <c r="Q10" s="82"/>
      <c r="R10" s="82"/>
      <c r="S10" s="82"/>
      <c r="T10" s="82"/>
      <c r="U10" s="88" t="s">
        <v>22</v>
      </c>
      <c r="V10" s="75" t="s">
        <v>23</v>
      </c>
      <c r="W10" s="75" t="s">
        <v>35</v>
      </c>
      <c r="X10" s="75" t="s">
        <v>25</v>
      </c>
      <c r="Y10" s="75" t="s">
        <v>24</v>
      </c>
      <c r="Z10" s="3"/>
      <c r="AB10" s="73"/>
      <c r="AC10" s="71"/>
    </row>
    <row r="11" spans="2:29" ht="48.75" customHeight="1">
      <c r="B11" s="76"/>
      <c r="C11" s="85" t="s">
        <v>2</v>
      </c>
      <c r="D11" s="78" t="s">
        <v>3</v>
      </c>
      <c r="E11" s="78" t="s">
        <v>4</v>
      </c>
      <c r="F11" s="78" t="s">
        <v>5</v>
      </c>
      <c r="G11" s="78" t="s">
        <v>8</v>
      </c>
      <c r="H11" s="78" t="s">
        <v>9</v>
      </c>
      <c r="I11" s="78" t="s">
        <v>10</v>
      </c>
      <c r="J11" s="78" t="s">
        <v>11</v>
      </c>
      <c r="K11" s="78" t="s">
        <v>12</v>
      </c>
      <c r="L11" s="78" t="s">
        <v>13</v>
      </c>
      <c r="M11" s="75" t="s">
        <v>14</v>
      </c>
      <c r="N11" s="75" t="s">
        <v>15</v>
      </c>
      <c r="O11" s="75" t="s">
        <v>7</v>
      </c>
      <c r="P11" s="75" t="s">
        <v>19</v>
      </c>
      <c r="Q11" s="75" t="s">
        <v>33</v>
      </c>
      <c r="R11" s="75" t="s">
        <v>20</v>
      </c>
      <c r="S11" s="75" t="s">
        <v>34</v>
      </c>
      <c r="T11" s="75" t="s">
        <v>21</v>
      </c>
      <c r="U11" s="89"/>
      <c r="V11" s="76"/>
      <c r="W11" s="76"/>
      <c r="X11" s="76"/>
      <c r="Y11" s="76"/>
      <c r="Z11" s="3"/>
      <c r="AB11" s="73"/>
      <c r="AC11" s="71"/>
    </row>
    <row r="12" spans="2:29" ht="15.75" customHeight="1">
      <c r="B12" s="76"/>
      <c r="C12" s="85"/>
      <c r="D12" s="78"/>
      <c r="E12" s="78"/>
      <c r="F12" s="78"/>
      <c r="G12" s="78"/>
      <c r="H12" s="78"/>
      <c r="I12" s="78"/>
      <c r="J12" s="78"/>
      <c r="K12" s="78"/>
      <c r="L12" s="78"/>
      <c r="M12" s="76"/>
      <c r="N12" s="76"/>
      <c r="O12" s="76"/>
      <c r="P12" s="76"/>
      <c r="Q12" s="76"/>
      <c r="R12" s="76"/>
      <c r="S12" s="76"/>
      <c r="T12" s="76"/>
      <c r="U12" s="89"/>
      <c r="V12" s="76"/>
      <c r="W12" s="76"/>
      <c r="X12" s="76"/>
      <c r="Y12" s="76"/>
      <c r="Z12" s="3"/>
      <c r="AB12" s="73"/>
      <c r="AC12" s="71"/>
    </row>
    <row r="13" spans="2:29" ht="30" customHeight="1">
      <c r="B13" s="92"/>
      <c r="C13" s="85"/>
      <c r="D13" s="78"/>
      <c r="E13" s="78"/>
      <c r="F13" s="78"/>
      <c r="G13" s="78"/>
      <c r="H13" s="78"/>
      <c r="I13" s="78"/>
      <c r="J13" s="78"/>
      <c r="K13" s="78"/>
      <c r="L13" s="78"/>
      <c r="M13" s="77"/>
      <c r="N13" s="77"/>
      <c r="O13" s="77"/>
      <c r="P13" s="77"/>
      <c r="Q13" s="77"/>
      <c r="R13" s="77"/>
      <c r="S13" s="77"/>
      <c r="T13" s="77"/>
      <c r="U13" s="90"/>
      <c r="V13" s="77"/>
      <c r="W13" s="77"/>
      <c r="X13" s="77"/>
      <c r="Y13" s="77"/>
      <c r="Z13" s="3"/>
      <c r="AB13" s="73"/>
      <c r="AC13" s="71"/>
    </row>
    <row r="14" spans="2:29" ht="12.75">
      <c r="B14" s="15">
        <v>1</v>
      </c>
      <c r="C14" s="10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6"/>
      <c r="P14" s="108"/>
      <c r="Q14" s="109"/>
      <c r="R14" s="108"/>
      <c r="S14" s="109"/>
      <c r="T14" s="108"/>
      <c r="U14" s="7"/>
      <c r="V14" s="7"/>
      <c r="W14" s="57"/>
      <c r="X14" s="57"/>
      <c r="Y14" s="110"/>
      <c r="AA14" s="111">
        <f aca="true" t="shared" si="0" ref="AA14:AA43">SUM(C14:N14)</f>
        <v>0</v>
      </c>
      <c r="AB14" s="112" t="str">
        <f>IF(AA14=100,"ОК"," ")</f>
        <v> </v>
      </c>
      <c r="AC14" s="71"/>
    </row>
    <row r="15" spans="2:29" ht="12.75">
      <c r="B15" s="15">
        <v>2</v>
      </c>
      <c r="C15" s="10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6"/>
      <c r="P15" s="108"/>
      <c r="Q15" s="109"/>
      <c r="R15" s="108"/>
      <c r="S15" s="109"/>
      <c r="T15" s="108"/>
      <c r="U15" s="7"/>
      <c r="V15" s="7"/>
      <c r="W15" s="57"/>
      <c r="X15" s="57"/>
      <c r="Y15" s="110"/>
      <c r="AA15" s="111">
        <f t="shared" si="0"/>
        <v>0</v>
      </c>
      <c r="AB15" s="112" t="str">
        <f>IF(AA15=100,"ОК"," ")</f>
        <v> </v>
      </c>
      <c r="AC15" s="71"/>
    </row>
    <row r="16" spans="2:29" ht="12.75">
      <c r="B16" s="15">
        <v>3</v>
      </c>
      <c r="C16" s="10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6"/>
      <c r="P16" s="108"/>
      <c r="Q16" s="109"/>
      <c r="R16" s="108"/>
      <c r="S16" s="109"/>
      <c r="T16" s="108"/>
      <c r="U16" s="7"/>
      <c r="V16" s="7"/>
      <c r="W16" s="57"/>
      <c r="X16" s="110"/>
      <c r="Y16" s="110"/>
      <c r="AA16" s="111">
        <f t="shared" si="0"/>
        <v>0</v>
      </c>
      <c r="AB16" s="112" t="str">
        <f>IF(AA16=100,"ОК"," ")</f>
        <v> </v>
      </c>
      <c r="AC16" s="71"/>
    </row>
    <row r="17" spans="2:28" s="113" customFormat="1" ht="12.75">
      <c r="B17" s="48">
        <v>4</v>
      </c>
      <c r="C17" s="49">
        <v>92.7314</v>
      </c>
      <c r="D17" s="49">
        <v>4.0392</v>
      </c>
      <c r="E17" s="49">
        <v>0.9606</v>
      </c>
      <c r="F17" s="49">
        <v>0.1199</v>
      </c>
      <c r="G17" s="49">
        <v>0.1985</v>
      </c>
      <c r="H17" s="49">
        <v>0.0104</v>
      </c>
      <c r="I17" s="49">
        <v>0.0617</v>
      </c>
      <c r="J17" s="49">
        <v>0.0467</v>
      </c>
      <c r="K17" s="49">
        <v>0.0665</v>
      </c>
      <c r="L17" s="49">
        <v>0.0077</v>
      </c>
      <c r="M17" s="49">
        <v>1.4841</v>
      </c>
      <c r="N17" s="49">
        <v>0.2733</v>
      </c>
      <c r="O17" s="49">
        <v>0.7242</v>
      </c>
      <c r="P17" s="50">
        <v>34.85</v>
      </c>
      <c r="Q17" s="51">
        <v>8324</v>
      </c>
      <c r="R17" s="50">
        <v>38.6</v>
      </c>
      <c r="S17" s="52">
        <v>9218</v>
      </c>
      <c r="T17" s="50">
        <v>49.77</v>
      </c>
      <c r="U17" s="50"/>
      <c r="V17" s="52"/>
      <c r="W17" s="67"/>
      <c r="X17" s="68"/>
      <c r="Y17" s="49"/>
      <c r="AA17" s="114">
        <f>SUM(C17:N17)</f>
        <v>100</v>
      </c>
      <c r="AB17" s="115"/>
    </row>
    <row r="18" spans="2:29" ht="12.75">
      <c r="B18" s="15">
        <v>5</v>
      </c>
      <c r="C18" s="10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108"/>
      <c r="Q18" s="109"/>
      <c r="R18" s="108"/>
      <c r="S18" s="109"/>
      <c r="T18" s="108"/>
      <c r="U18" s="7"/>
      <c r="V18" s="7"/>
      <c r="W18" s="57"/>
      <c r="X18" s="57"/>
      <c r="Y18" s="110"/>
      <c r="AA18" s="111">
        <f t="shared" si="0"/>
        <v>0</v>
      </c>
      <c r="AB18" s="112" t="str">
        <f aca="true" t="shared" si="1" ref="AB18:AB43">IF(AA18=100,"ОК"," ")</f>
        <v> </v>
      </c>
      <c r="AC18" s="71"/>
    </row>
    <row r="19" spans="2:29" ht="12.75">
      <c r="B19" s="15">
        <v>6</v>
      </c>
      <c r="C19" s="10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108"/>
      <c r="Q19" s="109"/>
      <c r="R19" s="108"/>
      <c r="S19" s="109"/>
      <c r="T19" s="108"/>
      <c r="U19" s="7"/>
      <c r="V19" s="7"/>
      <c r="W19" s="57"/>
      <c r="X19" s="57"/>
      <c r="Y19" s="110"/>
      <c r="AA19" s="111">
        <f t="shared" si="0"/>
        <v>0</v>
      </c>
      <c r="AB19" s="112" t="str">
        <f t="shared" si="1"/>
        <v> </v>
      </c>
      <c r="AC19" s="71"/>
    </row>
    <row r="20" spans="2:29" ht="12.75">
      <c r="B20" s="15">
        <v>7</v>
      </c>
      <c r="C20" s="10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108"/>
      <c r="Q20" s="109"/>
      <c r="R20" s="108"/>
      <c r="S20" s="109"/>
      <c r="T20" s="108"/>
      <c r="U20" s="7"/>
      <c r="V20" s="7"/>
      <c r="W20" s="57"/>
      <c r="X20" s="57"/>
      <c r="Y20" s="110"/>
      <c r="AA20" s="111">
        <f t="shared" si="0"/>
        <v>0</v>
      </c>
      <c r="AB20" s="112" t="str">
        <f t="shared" si="1"/>
        <v> </v>
      </c>
      <c r="AC20" s="71"/>
    </row>
    <row r="21" spans="2:29" ht="12.75">
      <c r="B21" s="15">
        <v>8</v>
      </c>
      <c r="C21" s="10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108"/>
      <c r="Q21" s="109"/>
      <c r="R21" s="108"/>
      <c r="S21" s="109"/>
      <c r="T21" s="108"/>
      <c r="U21" s="7"/>
      <c r="V21" s="7"/>
      <c r="W21" s="57"/>
      <c r="X21" s="57"/>
      <c r="Y21" s="110"/>
      <c r="AA21" s="111">
        <f t="shared" si="0"/>
        <v>0</v>
      </c>
      <c r="AB21" s="112" t="str">
        <f t="shared" si="1"/>
        <v> </v>
      </c>
      <c r="AC21" s="71"/>
    </row>
    <row r="22" spans="2:29" ht="15" customHeight="1">
      <c r="B22" s="15">
        <v>9</v>
      </c>
      <c r="C22" s="10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108"/>
      <c r="Q22" s="109"/>
      <c r="R22" s="108"/>
      <c r="S22" s="109"/>
      <c r="T22" s="108"/>
      <c r="U22" s="7"/>
      <c r="V22" s="7"/>
      <c r="W22" s="116"/>
      <c r="X22" s="116"/>
      <c r="Y22" s="116"/>
      <c r="AA22" s="111">
        <f t="shared" si="0"/>
        <v>0</v>
      </c>
      <c r="AB22" s="112" t="str">
        <f t="shared" si="1"/>
        <v> </v>
      </c>
      <c r="AC22" s="71"/>
    </row>
    <row r="23" spans="2:28" s="113" customFormat="1" ht="12.75">
      <c r="B23" s="48">
        <v>10</v>
      </c>
      <c r="C23" s="49">
        <v>92.6015</v>
      </c>
      <c r="D23" s="49">
        <v>4.0743</v>
      </c>
      <c r="E23" s="49">
        <v>0.9772</v>
      </c>
      <c r="F23" s="49">
        <v>0.1237</v>
      </c>
      <c r="G23" s="49">
        <v>0.2039</v>
      </c>
      <c r="H23" s="49">
        <v>0.0033</v>
      </c>
      <c r="I23" s="49">
        <v>0.062</v>
      </c>
      <c r="J23" s="49">
        <v>0.0523</v>
      </c>
      <c r="K23" s="49">
        <v>0.0408</v>
      </c>
      <c r="L23" s="49">
        <v>0.0078</v>
      </c>
      <c r="M23" s="49">
        <v>1.5643</v>
      </c>
      <c r="N23" s="49">
        <v>0.2889</v>
      </c>
      <c r="O23" s="49">
        <v>0.7245</v>
      </c>
      <c r="P23" s="50">
        <v>34.81</v>
      </c>
      <c r="Q23" s="51">
        <v>8314</v>
      </c>
      <c r="R23" s="50">
        <v>38.55</v>
      </c>
      <c r="S23" s="51">
        <v>9207</v>
      </c>
      <c r="T23" s="50">
        <v>49.7</v>
      </c>
      <c r="U23" s="52"/>
      <c r="V23" s="52"/>
      <c r="W23" s="67"/>
      <c r="X23" s="68"/>
      <c r="Y23" s="49"/>
      <c r="AA23" s="114">
        <f>SUM(C23:N23)</f>
        <v>100</v>
      </c>
      <c r="AB23" s="115"/>
    </row>
    <row r="24" spans="2:29" ht="12.75">
      <c r="B24" s="15">
        <v>11</v>
      </c>
      <c r="C24" s="10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108"/>
      <c r="Q24" s="109"/>
      <c r="R24" s="108"/>
      <c r="S24" s="109"/>
      <c r="T24" s="108"/>
      <c r="U24" s="7"/>
      <c r="V24" s="7"/>
      <c r="W24" s="57"/>
      <c r="X24" s="57"/>
      <c r="Y24" s="110"/>
      <c r="AA24" s="111">
        <f t="shared" si="0"/>
        <v>0</v>
      </c>
      <c r="AB24" s="112" t="str">
        <f t="shared" si="1"/>
        <v> </v>
      </c>
      <c r="AC24" s="71"/>
    </row>
    <row r="25" spans="2:29" ht="12.75">
      <c r="B25" s="48">
        <v>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0"/>
      <c r="Q25" s="51"/>
      <c r="R25" s="50"/>
      <c r="S25" s="51"/>
      <c r="T25" s="50"/>
      <c r="U25" s="50"/>
      <c r="V25" s="7"/>
      <c r="W25" s="57"/>
      <c r="X25" s="57"/>
      <c r="Y25" s="110"/>
      <c r="AA25" s="111">
        <f t="shared" si="0"/>
        <v>0</v>
      </c>
      <c r="AB25" s="112" t="str">
        <f t="shared" si="1"/>
        <v> </v>
      </c>
      <c r="AC25" s="71"/>
    </row>
    <row r="26" spans="2:29" ht="12.75">
      <c r="B26" s="15">
        <v>13</v>
      </c>
      <c r="C26" s="10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108"/>
      <c r="Q26" s="109"/>
      <c r="R26" s="108"/>
      <c r="S26" s="109"/>
      <c r="T26" s="108"/>
      <c r="U26" s="7"/>
      <c r="V26" s="7"/>
      <c r="W26" s="57"/>
      <c r="X26" s="57"/>
      <c r="Y26" s="110"/>
      <c r="AA26" s="111">
        <f t="shared" si="0"/>
        <v>0</v>
      </c>
      <c r="AB26" s="112" t="str">
        <f t="shared" si="1"/>
        <v> </v>
      </c>
      <c r="AC26" s="71"/>
    </row>
    <row r="27" spans="2:29" ht="12.75">
      <c r="B27" s="48">
        <v>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50"/>
      <c r="Q27" s="51"/>
      <c r="R27" s="50"/>
      <c r="S27" s="51"/>
      <c r="T27" s="50"/>
      <c r="U27" s="52"/>
      <c r="V27" s="52"/>
      <c r="W27" s="53"/>
      <c r="X27" s="54"/>
      <c r="Y27" s="55"/>
      <c r="AA27" s="111">
        <f>SUM(C27:N27)</f>
        <v>0</v>
      </c>
      <c r="AB27" s="112" t="str">
        <f>IF(AA27=100,"ОК"," ")</f>
        <v> </v>
      </c>
      <c r="AC27" s="71"/>
    </row>
    <row r="28" spans="2:28" s="113" customFormat="1" ht="12.75">
      <c r="B28" s="48">
        <v>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50"/>
      <c r="Q28" s="51"/>
      <c r="R28" s="50"/>
      <c r="S28" s="52"/>
      <c r="T28" s="50"/>
      <c r="U28" s="52"/>
      <c r="V28" s="52"/>
      <c r="W28" s="53"/>
      <c r="X28" s="54"/>
      <c r="Y28" s="55"/>
      <c r="AA28" s="114">
        <f>SUM(C28:N28)</f>
        <v>0</v>
      </c>
      <c r="AB28" s="115"/>
    </row>
    <row r="29" spans="2:29" ht="12.75">
      <c r="B29" s="16">
        <v>16</v>
      </c>
      <c r="C29" s="110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108"/>
      <c r="Q29" s="109"/>
      <c r="R29" s="108"/>
      <c r="S29" s="109"/>
      <c r="T29" s="108"/>
      <c r="U29" s="7"/>
      <c r="V29" s="7"/>
      <c r="W29" s="57"/>
      <c r="X29" s="57"/>
      <c r="Y29" s="110"/>
      <c r="AA29" s="111">
        <f t="shared" si="0"/>
        <v>0</v>
      </c>
      <c r="AB29" s="112" t="str">
        <f t="shared" si="1"/>
        <v> </v>
      </c>
      <c r="AC29" s="71"/>
    </row>
    <row r="30" spans="2:29" ht="12.75">
      <c r="B30" s="16">
        <v>17</v>
      </c>
      <c r="C30" s="110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108"/>
      <c r="Q30" s="109"/>
      <c r="R30" s="108"/>
      <c r="S30" s="109"/>
      <c r="T30" s="108"/>
      <c r="U30" s="7"/>
      <c r="V30" s="7"/>
      <c r="W30" s="57"/>
      <c r="X30" s="57"/>
      <c r="Y30" s="110"/>
      <c r="AA30" s="111">
        <f t="shared" si="0"/>
        <v>0</v>
      </c>
      <c r="AB30" s="112" t="str">
        <f t="shared" si="1"/>
        <v> </v>
      </c>
      <c r="AC30" s="71"/>
    </row>
    <row r="31" spans="2:28" s="113" customFormat="1" ht="12.75">
      <c r="B31" s="48">
        <v>18</v>
      </c>
      <c r="C31" s="49">
        <v>92.5917</v>
      </c>
      <c r="D31" s="49">
        <v>4.037</v>
      </c>
      <c r="E31" s="49">
        <v>0.9758</v>
      </c>
      <c r="F31" s="49">
        <v>0.1244</v>
      </c>
      <c r="G31" s="49">
        <v>0.205</v>
      </c>
      <c r="H31" s="49">
        <v>0.0045</v>
      </c>
      <c r="I31" s="49">
        <v>0.0682</v>
      </c>
      <c r="J31" s="49">
        <v>0.0538</v>
      </c>
      <c r="K31" s="49">
        <v>0.0609</v>
      </c>
      <c r="L31" s="49">
        <v>0.009</v>
      </c>
      <c r="M31" s="49">
        <v>1.5793</v>
      </c>
      <c r="N31" s="49">
        <v>0.2904</v>
      </c>
      <c r="O31" s="49">
        <v>0.7252</v>
      </c>
      <c r="P31" s="50">
        <v>34.83</v>
      </c>
      <c r="Q31" s="51">
        <v>8319</v>
      </c>
      <c r="R31" s="50">
        <v>38.57</v>
      </c>
      <c r="S31" s="52">
        <v>9212</v>
      </c>
      <c r="T31" s="50">
        <v>49.71</v>
      </c>
      <c r="U31" s="52">
        <v>-11.3</v>
      </c>
      <c r="V31" s="52">
        <v>-10</v>
      </c>
      <c r="W31" s="53" t="s">
        <v>49</v>
      </c>
      <c r="X31" s="54">
        <v>0.006</v>
      </c>
      <c r="Y31" s="55">
        <v>0.0001</v>
      </c>
      <c r="AA31" s="114">
        <f>SUM(C31:N31)</f>
        <v>100.00000000000001</v>
      </c>
      <c r="AB31" s="115"/>
    </row>
    <row r="32" spans="2:28" s="117" customFormat="1" ht="12.75">
      <c r="B32" s="48">
        <v>19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4"/>
      <c r="Q32" s="65"/>
      <c r="R32" s="64"/>
      <c r="S32" s="66"/>
      <c r="T32" s="64"/>
      <c r="U32" s="66"/>
      <c r="V32" s="66"/>
      <c r="W32" s="53"/>
      <c r="X32" s="54"/>
      <c r="Y32" s="55"/>
      <c r="AA32" s="118">
        <f>SUM(C32:N32)</f>
        <v>0</v>
      </c>
      <c r="AB32" s="119"/>
    </row>
    <row r="33" spans="2:29" ht="12.75">
      <c r="B33" s="16">
        <v>20</v>
      </c>
      <c r="C33" s="110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108"/>
      <c r="Q33" s="109"/>
      <c r="R33" s="108"/>
      <c r="S33" s="109"/>
      <c r="T33" s="108"/>
      <c r="U33" s="7"/>
      <c r="V33" s="7"/>
      <c r="W33" s="57"/>
      <c r="X33" s="57"/>
      <c r="Y33" s="110"/>
      <c r="AA33" s="111">
        <f t="shared" si="0"/>
        <v>0</v>
      </c>
      <c r="AB33" s="112" t="str">
        <f t="shared" si="1"/>
        <v> </v>
      </c>
      <c r="AC33" s="71"/>
    </row>
    <row r="34" spans="2:29" ht="12.75">
      <c r="B34" s="16">
        <v>21</v>
      </c>
      <c r="C34" s="110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108"/>
      <c r="Q34" s="109"/>
      <c r="R34" s="108"/>
      <c r="S34" s="109"/>
      <c r="T34" s="108"/>
      <c r="U34" s="7"/>
      <c r="V34" s="7"/>
      <c r="W34" s="57"/>
      <c r="X34" s="57"/>
      <c r="Y34" s="110"/>
      <c r="AA34" s="111">
        <f t="shared" si="0"/>
        <v>0</v>
      </c>
      <c r="AB34" s="112" t="str">
        <f t="shared" si="1"/>
        <v> </v>
      </c>
      <c r="AC34" s="71"/>
    </row>
    <row r="35" spans="2:29" ht="12.75">
      <c r="B35" s="16">
        <v>22</v>
      </c>
      <c r="C35" s="110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108"/>
      <c r="Q35" s="109"/>
      <c r="R35" s="108"/>
      <c r="S35" s="109"/>
      <c r="T35" s="108"/>
      <c r="U35" s="7"/>
      <c r="V35" s="7"/>
      <c r="W35" s="57"/>
      <c r="X35" s="57"/>
      <c r="Y35" s="110"/>
      <c r="AA35" s="111">
        <f t="shared" si="0"/>
        <v>0</v>
      </c>
      <c r="AB35" s="112" t="str">
        <f t="shared" si="1"/>
        <v> </v>
      </c>
      <c r="AC35" s="71"/>
    </row>
    <row r="36" spans="2:29" ht="12.75">
      <c r="B36" s="16">
        <v>23</v>
      </c>
      <c r="C36" s="110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108"/>
      <c r="Q36" s="109"/>
      <c r="R36" s="108"/>
      <c r="S36" s="109"/>
      <c r="T36" s="108"/>
      <c r="U36" s="7"/>
      <c r="V36" s="7"/>
      <c r="W36" s="57"/>
      <c r="X36" s="57"/>
      <c r="Y36" s="110"/>
      <c r="AA36" s="111">
        <f t="shared" si="0"/>
        <v>0</v>
      </c>
      <c r="AB36" s="112" t="str">
        <f t="shared" si="1"/>
        <v> </v>
      </c>
      <c r="AC36" s="71"/>
    </row>
    <row r="37" spans="2:28" s="117" customFormat="1" ht="12.75">
      <c r="B37" s="48">
        <v>24</v>
      </c>
      <c r="C37" s="63">
        <v>92.7143</v>
      </c>
      <c r="D37" s="63">
        <v>4.028</v>
      </c>
      <c r="E37" s="63">
        <v>0.9582</v>
      </c>
      <c r="F37" s="63">
        <v>0.1248</v>
      </c>
      <c r="G37" s="63">
        <v>0.21</v>
      </c>
      <c r="H37" s="63">
        <v>0.0045</v>
      </c>
      <c r="I37" s="63">
        <v>0.0621</v>
      </c>
      <c r="J37" s="63">
        <v>0.0508</v>
      </c>
      <c r="K37" s="63">
        <v>0.0823</v>
      </c>
      <c r="L37" s="63">
        <v>0.0091</v>
      </c>
      <c r="M37" s="63">
        <v>1.4964</v>
      </c>
      <c r="N37" s="63">
        <v>0.2595</v>
      </c>
      <c r="O37" s="63">
        <v>0.7247</v>
      </c>
      <c r="P37" s="64">
        <v>34.88</v>
      </c>
      <c r="Q37" s="65">
        <v>8331</v>
      </c>
      <c r="R37" s="64">
        <v>38.62</v>
      </c>
      <c r="S37" s="66">
        <v>9225</v>
      </c>
      <c r="T37" s="64">
        <v>49.79</v>
      </c>
      <c r="U37" s="66"/>
      <c r="V37" s="66"/>
      <c r="W37" s="53"/>
      <c r="X37" s="54"/>
      <c r="Y37" s="55"/>
      <c r="AA37" s="118">
        <f>SUM(C37:N37)</f>
        <v>99.99999999999999</v>
      </c>
      <c r="AB37" s="119"/>
    </row>
    <row r="38" spans="2:29" ht="12.75">
      <c r="B38" s="16">
        <v>25</v>
      </c>
      <c r="C38" s="110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108"/>
      <c r="Q38" s="109"/>
      <c r="R38" s="108"/>
      <c r="S38" s="109"/>
      <c r="T38" s="108"/>
      <c r="U38" s="7"/>
      <c r="V38" s="7"/>
      <c r="W38" s="57"/>
      <c r="X38" s="57"/>
      <c r="Y38" s="110"/>
      <c r="AA38" s="111">
        <f t="shared" si="0"/>
        <v>0</v>
      </c>
      <c r="AB38" s="112" t="str">
        <f t="shared" si="1"/>
        <v> </v>
      </c>
      <c r="AC38" s="71"/>
    </row>
    <row r="39" spans="2:28" s="113" customFormat="1" ht="12.75">
      <c r="B39" s="48">
        <v>26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0"/>
      <c r="Q39" s="51"/>
      <c r="R39" s="50"/>
      <c r="S39" s="52"/>
      <c r="T39" s="50"/>
      <c r="U39" s="52"/>
      <c r="V39" s="52"/>
      <c r="W39" s="67"/>
      <c r="X39" s="68"/>
      <c r="Y39" s="49"/>
      <c r="AA39" s="118">
        <f>SUM(C39:N39)</f>
        <v>0</v>
      </c>
      <c r="AB39" s="115"/>
    </row>
    <row r="40" spans="2:29" ht="12.75">
      <c r="B40" s="16">
        <v>27</v>
      </c>
      <c r="C40" s="110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108"/>
      <c r="Q40" s="109"/>
      <c r="R40" s="108"/>
      <c r="S40" s="109"/>
      <c r="T40" s="108"/>
      <c r="U40" s="7"/>
      <c r="V40" s="7"/>
      <c r="W40" s="57"/>
      <c r="X40" s="57"/>
      <c r="Y40" s="110"/>
      <c r="AA40" s="111">
        <f t="shared" si="0"/>
        <v>0</v>
      </c>
      <c r="AB40" s="112" t="str">
        <f t="shared" si="1"/>
        <v> </v>
      </c>
      <c r="AC40" s="71"/>
    </row>
    <row r="41" spans="2:29" ht="12.75">
      <c r="B41" s="16">
        <v>28</v>
      </c>
      <c r="C41" s="110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108"/>
      <c r="Q41" s="109"/>
      <c r="R41" s="108"/>
      <c r="S41" s="109"/>
      <c r="T41" s="108"/>
      <c r="U41" s="7"/>
      <c r="V41" s="7"/>
      <c r="W41" s="57"/>
      <c r="X41" s="57"/>
      <c r="Y41" s="110"/>
      <c r="AA41" s="111">
        <f t="shared" si="0"/>
        <v>0</v>
      </c>
      <c r="AB41" s="112" t="str">
        <f t="shared" si="1"/>
        <v> </v>
      </c>
      <c r="AC41" s="71"/>
    </row>
    <row r="42" spans="2:29" ht="12.75" customHeight="1">
      <c r="B42" s="16">
        <v>29</v>
      </c>
      <c r="C42" s="110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108"/>
      <c r="Q42" s="109"/>
      <c r="R42" s="108"/>
      <c r="S42" s="109"/>
      <c r="T42" s="108"/>
      <c r="U42" s="7"/>
      <c r="V42" s="7"/>
      <c r="W42" s="57"/>
      <c r="X42" s="57"/>
      <c r="Y42" s="110"/>
      <c r="AA42" s="111">
        <f t="shared" si="0"/>
        <v>0</v>
      </c>
      <c r="AB42" s="112" t="str">
        <f t="shared" si="1"/>
        <v> </v>
      </c>
      <c r="AC42" s="71"/>
    </row>
    <row r="43" spans="2:29" ht="12.75" customHeight="1">
      <c r="B43" s="16">
        <v>30</v>
      </c>
      <c r="C43" s="110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108"/>
      <c r="Q43" s="109"/>
      <c r="R43" s="108"/>
      <c r="S43" s="109"/>
      <c r="T43" s="120"/>
      <c r="U43" s="7"/>
      <c r="V43" s="7"/>
      <c r="W43" s="57"/>
      <c r="X43" s="57"/>
      <c r="Y43" s="110"/>
      <c r="AA43" s="111">
        <f t="shared" si="0"/>
        <v>0</v>
      </c>
      <c r="AB43" s="112" t="str">
        <f t="shared" si="1"/>
        <v> </v>
      </c>
      <c r="AC43" s="71"/>
    </row>
    <row r="44" spans="2:29" ht="14.25" customHeight="1" hidden="1">
      <c r="B44" s="5">
        <v>31</v>
      </c>
      <c r="C44" s="10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7"/>
      <c r="U44" s="8"/>
      <c r="V44" s="8"/>
      <c r="W44" s="8"/>
      <c r="X44" s="8"/>
      <c r="Y44" s="9"/>
      <c r="AA44" s="111">
        <f>SUM(D44:N44,P44)</f>
        <v>0</v>
      </c>
      <c r="AB44" s="112"/>
      <c r="AC44" s="71"/>
    </row>
    <row r="45" spans="2:29" ht="12.75" customHeight="1">
      <c r="B45" s="16">
        <v>31</v>
      </c>
      <c r="C45" s="110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108"/>
      <c r="Q45" s="109"/>
      <c r="R45" s="108"/>
      <c r="S45" s="109"/>
      <c r="T45" s="120"/>
      <c r="U45" s="7"/>
      <c r="V45" s="7"/>
      <c r="W45" s="57"/>
      <c r="X45" s="57"/>
      <c r="Y45" s="110"/>
      <c r="AA45" s="111">
        <f>SUM(C45:N45)</f>
        <v>0</v>
      </c>
      <c r="AB45" s="112" t="str">
        <f>IF(AA45=100,"ОК"," ")</f>
        <v> </v>
      </c>
      <c r="AC45" s="71"/>
    </row>
    <row r="46" spans="3:4" ht="12.75">
      <c r="C46" s="1"/>
      <c r="D46" s="1"/>
    </row>
    <row r="47" spans="3:29" s="1" customFormat="1" ht="15">
      <c r="C47" s="11" t="s">
        <v>50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 t="s">
        <v>51</v>
      </c>
      <c r="Q47" s="11"/>
      <c r="R47" s="11"/>
      <c r="S47" s="11"/>
      <c r="T47" s="58"/>
      <c r="U47" s="59"/>
      <c r="V47" s="59"/>
      <c r="W47" s="79">
        <v>42521</v>
      </c>
      <c r="X47" s="80"/>
      <c r="Y47" s="60"/>
      <c r="AC47" s="61"/>
    </row>
    <row r="48" spans="4:29" s="1" customFormat="1" ht="12.75">
      <c r="D48" s="1" t="s">
        <v>27</v>
      </c>
      <c r="O48" s="2"/>
      <c r="P48" s="62" t="s">
        <v>29</v>
      </c>
      <c r="Q48" s="62"/>
      <c r="T48" s="2"/>
      <c r="U48" s="2" t="s">
        <v>0</v>
      </c>
      <c r="W48" s="2"/>
      <c r="X48" s="2" t="s">
        <v>16</v>
      </c>
      <c r="AC48" s="61"/>
    </row>
    <row r="49" spans="3:29" s="1" customFormat="1" ht="18" customHeight="1">
      <c r="C49" s="11" t="s">
        <v>52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 t="s">
        <v>1</v>
      </c>
      <c r="P49" s="11" t="s">
        <v>53</v>
      </c>
      <c r="Q49" s="11"/>
      <c r="R49" s="11"/>
      <c r="S49" s="11"/>
      <c r="T49" s="11"/>
      <c r="U49" s="59"/>
      <c r="V49" s="59"/>
      <c r="W49" s="79">
        <v>42521</v>
      </c>
      <c r="X49" s="80"/>
      <c r="Y49" s="11"/>
      <c r="AC49" s="61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61"/>
    </row>
  </sheetData>
  <sheetProtection/>
  <mergeCells count="31">
    <mergeCell ref="F11:F13"/>
    <mergeCell ref="M11:M13"/>
    <mergeCell ref="S11:S13"/>
    <mergeCell ref="L11:L13"/>
    <mergeCell ref="C6:AA6"/>
    <mergeCell ref="Y10:Y13"/>
    <mergeCell ref="U10:U13"/>
    <mergeCell ref="D11:D13"/>
    <mergeCell ref="G11:G13"/>
    <mergeCell ref="B7:Y7"/>
    <mergeCell ref="B10:B13"/>
    <mergeCell ref="H11:H13"/>
    <mergeCell ref="Q11:Q13"/>
    <mergeCell ref="P11:P13"/>
    <mergeCell ref="R11:R13"/>
    <mergeCell ref="B8:Y8"/>
    <mergeCell ref="K11:K13"/>
    <mergeCell ref="J11:J13"/>
    <mergeCell ref="W10:W13"/>
    <mergeCell ref="X10:X13"/>
    <mergeCell ref="C11:C13"/>
    <mergeCell ref="O11:O13"/>
    <mergeCell ref="I11:I13"/>
    <mergeCell ref="N11:N13"/>
    <mergeCell ref="E11:E13"/>
    <mergeCell ref="W49:X49"/>
    <mergeCell ref="C10:N10"/>
    <mergeCell ref="T11:T13"/>
    <mergeCell ref="O10:T10"/>
    <mergeCell ref="V10:V13"/>
    <mergeCell ref="W47:X47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view="pageBreakPreview" zoomScale="120" zoomScaleSheetLayoutView="120" workbookViewId="0" topLeftCell="H31">
      <selection activeCell="H14" sqref="H14:H4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8" width="8.75390625" style="0" customWidth="1"/>
    <col min="9" max="22" width="7.75390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4" customWidth="1"/>
  </cols>
  <sheetData>
    <row r="1" spans="2:24" ht="12.75">
      <c r="B1" s="69" t="s">
        <v>30</v>
      </c>
      <c r="C1" s="69"/>
      <c r="D1" s="39"/>
      <c r="E1" s="39"/>
      <c r="F1" s="39"/>
      <c r="G1" s="39"/>
      <c r="H1" s="39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ht="12.75">
      <c r="B2" s="69" t="s">
        <v>31</v>
      </c>
      <c r="C2" s="69"/>
      <c r="D2" s="39"/>
      <c r="E2" s="39"/>
      <c r="F2" s="39"/>
      <c r="G2" s="39"/>
      <c r="H2" s="39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5" ht="12.75">
      <c r="B3" s="70" t="s">
        <v>54</v>
      </c>
      <c r="C3" s="70"/>
      <c r="D3" s="40"/>
      <c r="E3" s="39"/>
      <c r="F3" s="39"/>
      <c r="G3" s="39"/>
      <c r="H3" s="39"/>
      <c r="I3" s="36"/>
      <c r="J3" s="41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3"/>
    </row>
    <row r="4" spans="2:26" s="71" customFormat="1" ht="12.75">
      <c r="B4" s="69"/>
      <c r="C4" s="69"/>
      <c r="D4" s="69"/>
      <c r="E4" s="69"/>
      <c r="F4" s="69"/>
      <c r="G4" s="69"/>
      <c r="H4" s="69"/>
      <c r="J4" s="72"/>
      <c r="K4" s="72"/>
      <c r="L4" s="72"/>
      <c r="M4" s="72"/>
      <c r="N4" s="7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3"/>
    </row>
    <row r="5" spans="3:26" s="71" customFormat="1" ht="15">
      <c r="C5" s="99" t="s">
        <v>36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19"/>
      <c r="Z5" s="73"/>
    </row>
    <row r="6" spans="2:26" s="71" customFormat="1" ht="18" customHeight="1">
      <c r="B6" s="100" t="s">
        <v>56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21"/>
      <c r="Z6" s="73"/>
    </row>
    <row r="7" spans="2:26" s="71" customFormat="1" ht="18" customHeight="1">
      <c r="B7" s="100" t="s">
        <v>55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20"/>
      <c r="Z7" s="73"/>
    </row>
    <row r="8" spans="1:25" ht="18" customHeight="1">
      <c r="A8" s="84" t="s">
        <v>72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22"/>
    </row>
    <row r="9" spans="2:25" ht="2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22"/>
    </row>
    <row r="10" spans="2:26" ht="30" customHeight="1">
      <c r="B10" s="75" t="s">
        <v>26</v>
      </c>
      <c r="C10" s="81" t="s">
        <v>41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102" t="s">
        <v>42</v>
      </c>
      <c r="X10" s="93" t="s">
        <v>44</v>
      </c>
      <c r="Y10" s="23"/>
      <c r="Z10"/>
    </row>
    <row r="11" spans="2:26" ht="48.75" customHeight="1">
      <c r="B11" s="76"/>
      <c r="C11" s="85" t="s">
        <v>57</v>
      </c>
      <c r="D11" s="78" t="s">
        <v>58</v>
      </c>
      <c r="E11" s="78" t="s">
        <v>59</v>
      </c>
      <c r="F11" s="78" t="s">
        <v>60</v>
      </c>
      <c r="G11" s="78" t="s">
        <v>61</v>
      </c>
      <c r="H11" s="78" t="s">
        <v>62</v>
      </c>
      <c r="I11" s="78"/>
      <c r="J11" s="78"/>
      <c r="K11" s="78"/>
      <c r="L11" s="78"/>
      <c r="M11" s="75"/>
      <c r="N11" s="75"/>
      <c r="O11" s="75"/>
      <c r="P11" s="75"/>
      <c r="Q11" s="75"/>
      <c r="R11" s="75"/>
      <c r="S11" s="75"/>
      <c r="T11" s="75"/>
      <c r="U11" s="75"/>
      <c r="V11" s="103"/>
      <c r="W11" s="102"/>
      <c r="X11" s="94"/>
      <c r="Y11" s="23"/>
      <c r="Z11"/>
    </row>
    <row r="12" spans="2:26" ht="15.75" customHeight="1">
      <c r="B12" s="76"/>
      <c r="C12" s="85"/>
      <c r="D12" s="78"/>
      <c r="E12" s="78"/>
      <c r="F12" s="78"/>
      <c r="G12" s="78"/>
      <c r="H12" s="78"/>
      <c r="I12" s="78"/>
      <c r="J12" s="78"/>
      <c r="K12" s="78"/>
      <c r="L12" s="78"/>
      <c r="M12" s="76"/>
      <c r="N12" s="76"/>
      <c r="O12" s="76"/>
      <c r="P12" s="76"/>
      <c r="Q12" s="76"/>
      <c r="R12" s="76"/>
      <c r="S12" s="76"/>
      <c r="T12" s="76"/>
      <c r="U12" s="76"/>
      <c r="V12" s="104"/>
      <c r="W12" s="102"/>
      <c r="X12" s="94"/>
      <c r="Y12" s="23"/>
      <c r="Z12"/>
    </row>
    <row r="13" spans="2:26" ht="30" customHeight="1">
      <c r="B13" s="92"/>
      <c r="C13" s="85"/>
      <c r="D13" s="78"/>
      <c r="E13" s="78"/>
      <c r="F13" s="78"/>
      <c r="G13" s="78"/>
      <c r="H13" s="78"/>
      <c r="I13" s="78"/>
      <c r="J13" s="78"/>
      <c r="K13" s="78"/>
      <c r="L13" s="78"/>
      <c r="M13" s="77"/>
      <c r="N13" s="77"/>
      <c r="O13" s="77"/>
      <c r="P13" s="77"/>
      <c r="Q13" s="77"/>
      <c r="R13" s="77"/>
      <c r="S13" s="77"/>
      <c r="T13" s="77"/>
      <c r="U13" s="77"/>
      <c r="V13" s="105"/>
      <c r="W13" s="102"/>
      <c r="X13" s="95"/>
      <c r="Y13" s="23"/>
      <c r="Z13"/>
    </row>
    <row r="14" spans="2:27" ht="15.75" customHeight="1">
      <c r="B14" s="15">
        <v>1</v>
      </c>
      <c r="C14" s="74">
        <v>18219.04</v>
      </c>
      <c r="D14" s="74">
        <v>1621.65</v>
      </c>
      <c r="E14" s="74">
        <v>7897.94</v>
      </c>
      <c r="F14" s="74">
        <v>722.03</v>
      </c>
      <c r="G14" s="74">
        <v>2641.39</v>
      </c>
      <c r="H14" s="74">
        <v>1801.21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33">
        <f>SUM(C14:V14)</f>
        <v>32903.26</v>
      </c>
      <c r="X14" s="44">
        <v>35.01</v>
      </c>
      <c r="Y14" s="24"/>
      <c r="Z14" s="96" t="s">
        <v>45</v>
      </c>
      <c r="AA14" s="96"/>
    </row>
    <row r="15" spans="2:27" ht="15.75">
      <c r="B15" s="15">
        <v>2</v>
      </c>
      <c r="C15" s="74">
        <v>25750.77</v>
      </c>
      <c r="D15" s="74">
        <v>1415.88</v>
      </c>
      <c r="E15" s="74">
        <v>6075.74</v>
      </c>
      <c r="F15" s="74">
        <v>602.61</v>
      </c>
      <c r="G15" s="74">
        <v>2253.83</v>
      </c>
      <c r="H15" s="74">
        <v>1548.36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33">
        <f aca="true" t="shared" si="0" ref="W15:W43">SUM(C15:V15)</f>
        <v>37647.19</v>
      </c>
      <c r="X15" s="31">
        <f>IF(Паспорт!P15&gt;0,Паспорт!P15,X14)</f>
        <v>35.01</v>
      </c>
      <c r="Y15" s="24"/>
      <c r="Z15" s="96"/>
      <c r="AA15" s="96"/>
    </row>
    <row r="16" spans="2:27" ht="15.75">
      <c r="B16" s="15">
        <v>3</v>
      </c>
      <c r="C16" s="74">
        <v>22641.97</v>
      </c>
      <c r="D16" s="74">
        <v>1264.44</v>
      </c>
      <c r="E16" s="74">
        <v>5739.53</v>
      </c>
      <c r="F16" s="74">
        <v>554.46</v>
      </c>
      <c r="G16" s="74">
        <v>2153.74</v>
      </c>
      <c r="H16" s="74">
        <v>1431.1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33">
        <f t="shared" si="0"/>
        <v>33785.24</v>
      </c>
      <c r="X16" s="31">
        <f>IF(Паспорт!P16&gt;0,Паспорт!P16,X15)</f>
        <v>35.01</v>
      </c>
      <c r="Y16" s="24"/>
      <c r="Z16" s="96"/>
      <c r="AA16" s="96"/>
    </row>
    <row r="17" spans="2:27" ht="15.75">
      <c r="B17" s="15">
        <v>4</v>
      </c>
      <c r="C17" s="74">
        <v>21787.11</v>
      </c>
      <c r="D17" s="74">
        <v>1268.4</v>
      </c>
      <c r="E17" s="74">
        <v>5754.08</v>
      </c>
      <c r="F17" s="74">
        <v>548.95</v>
      </c>
      <c r="G17" s="74">
        <v>2008.5</v>
      </c>
      <c r="H17" s="74">
        <v>1461.3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33">
        <f t="shared" si="0"/>
        <v>32828.340000000004</v>
      </c>
      <c r="X17" s="31">
        <f>IF(Паспорт!P17&gt;0,Паспорт!P17,X16)</f>
        <v>34.85</v>
      </c>
      <c r="Y17" s="24"/>
      <c r="Z17" s="96"/>
      <c r="AA17" s="96"/>
    </row>
    <row r="18" spans="2:27" ht="15.75">
      <c r="B18" s="15">
        <v>5</v>
      </c>
      <c r="C18" s="74">
        <v>18916.7</v>
      </c>
      <c r="D18" s="74">
        <v>1013.79</v>
      </c>
      <c r="E18" s="74">
        <v>4424.56</v>
      </c>
      <c r="F18" s="74">
        <v>524.96</v>
      </c>
      <c r="G18" s="74">
        <v>1797.82</v>
      </c>
      <c r="H18" s="74">
        <v>1307.74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33">
        <f t="shared" si="0"/>
        <v>27985.570000000003</v>
      </c>
      <c r="X18" s="31">
        <f>IF(Паспорт!P18&gt;0,Паспорт!P18,X17)</f>
        <v>34.85</v>
      </c>
      <c r="Y18" s="24"/>
      <c r="Z18" s="96"/>
      <c r="AA18" s="96"/>
    </row>
    <row r="19" spans="2:27" ht="15.75" customHeight="1">
      <c r="B19" s="15">
        <v>6</v>
      </c>
      <c r="C19" s="74">
        <v>23248.18</v>
      </c>
      <c r="D19" s="74">
        <v>1268.02</v>
      </c>
      <c r="E19" s="74">
        <v>5656.29</v>
      </c>
      <c r="F19" s="74">
        <v>664.41</v>
      </c>
      <c r="G19" s="74">
        <v>2458.65</v>
      </c>
      <c r="H19" s="74">
        <v>1606.35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33">
        <f t="shared" si="0"/>
        <v>34901.9</v>
      </c>
      <c r="X19" s="31">
        <f>IF(Паспорт!P19&gt;0,Паспорт!P19,X18)</f>
        <v>34.85</v>
      </c>
      <c r="Y19" s="24"/>
      <c r="Z19" s="96"/>
      <c r="AA19" s="96"/>
    </row>
    <row r="20" spans="2:27" ht="15.75">
      <c r="B20" s="15">
        <v>7</v>
      </c>
      <c r="C20" s="74">
        <v>28136.18</v>
      </c>
      <c r="D20" s="74">
        <v>1646.22</v>
      </c>
      <c r="E20" s="74">
        <v>8383.78</v>
      </c>
      <c r="F20" s="74">
        <v>801.29</v>
      </c>
      <c r="G20" s="74">
        <v>2924.01</v>
      </c>
      <c r="H20" s="74">
        <v>1945.59</v>
      </c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33">
        <f t="shared" si="0"/>
        <v>43837.07</v>
      </c>
      <c r="X20" s="31">
        <f>IF(Паспорт!P20&gt;0,Паспорт!P20,X19)</f>
        <v>34.85</v>
      </c>
      <c r="Y20" s="24"/>
      <c r="Z20" s="96"/>
      <c r="AA20" s="96"/>
    </row>
    <row r="21" spans="2:27" ht="15.75">
      <c r="B21" s="15">
        <v>8</v>
      </c>
      <c r="C21" s="74">
        <v>17735.43</v>
      </c>
      <c r="D21" s="74">
        <v>1113.92</v>
      </c>
      <c r="E21" s="74">
        <v>5413.98</v>
      </c>
      <c r="F21" s="74">
        <v>512.6</v>
      </c>
      <c r="G21" s="74">
        <v>2167.66</v>
      </c>
      <c r="H21" s="74">
        <v>1414.28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33">
        <f t="shared" si="0"/>
        <v>28357.869999999995</v>
      </c>
      <c r="X21" s="31">
        <f>IF(Паспорт!P21&gt;0,Паспорт!P21,X20)</f>
        <v>34.85</v>
      </c>
      <c r="Y21" s="24"/>
      <c r="Z21" s="96"/>
      <c r="AA21" s="96"/>
    </row>
    <row r="22" spans="2:26" ht="15" customHeight="1">
      <c r="B22" s="15">
        <v>9</v>
      </c>
      <c r="C22" s="74">
        <v>16558.6</v>
      </c>
      <c r="D22" s="74">
        <v>874.75</v>
      </c>
      <c r="E22" s="74">
        <v>4521.45</v>
      </c>
      <c r="F22" s="74">
        <v>482.79</v>
      </c>
      <c r="G22" s="74">
        <v>1685.54</v>
      </c>
      <c r="H22" s="74">
        <v>1245.8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33">
        <f t="shared" si="0"/>
        <v>25368.93</v>
      </c>
      <c r="X22" s="31">
        <f>IF(Паспорт!P22&gt;0,Паспорт!P22,X21)</f>
        <v>34.85</v>
      </c>
      <c r="Y22" s="24"/>
      <c r="Z22" s="30"/>
    </row>
    <row r="23" spans="2:26" ht="15.75">
      <c r="B23" s="15">
        <v>10</v>
      </c>
      <c r="C23" s="74">
        <v>12690.07</v>
      </c>
      <c r="D23" s="74">
        <v>719.87</v>
      </c>
      <c r="E23" s="74">
        <v>3152.22</v>
      </c>
      <c r="F23" s="74">
        <v>401.75</v>
      </c>
      <c r="G23" s="74">
        <v>1526.12</v>
      </c>
      <c r="H23" s="74">
        <v>1139.95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33">
        <f t="shared" si="0"/>
        <v>19629.98</v>
      </c>
      <c r="X23" s="31">
        <f>IF(Паспорт!P23&gt;0,Паспорт!P23,X22)</f>
        <v>34.81</v>
      </c>
      <c r="Y23" s="24"/>
      <c r="Z23" s="30"/>
    </row>
    <row r="24" spans="2:26" ht="15.75">
      <c r="B24" s="15">
        <v>11</v>
      </c>
      <c r="C24" s="74">
        <v>11747.69</v>
      </c>
      <c r="D24" s="74">
        <v>705.82</v>
      </c>
      <c r="E24" s="74">
        <v>3002.98</v>
      </c>
      <c r="F24" s="74">
        <v>377.47</v>
      </c>
      <c r="G24" s="74">
        <v>1394.27</v>
      </c>
      <c r="H24" s="74">
        <v>1161.18</v>
      </c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33">
        <f t="shared" si="0"/>
        <v>18389.41</v>
      </c>
      <c r="X24" s="31">
        <f>IF(Паспорт!P24&gt;0,Паспорт!P24,X23)</f>
        <v>34.81</v>
      </c>
      <c r="Y24" s="24"/>
      <c r="Z24" s="30"/>
    </row>
    <row r="25" spans="2:26" ht="15.75">
      <c r="B25" s="15">
        <v>12</v>
      </c>
      <c r="C25" s="74">
        <v>15000.14</v>
      </c>
      <c r="D25" s="74">
        <v>744.98</v>
      </c>
      <c r="E25" s="74">
        <v>3280.36</v>
      </c>
      <c r="F25" s="74">
        <v>409.98</v>
      </c>
      <c r="G25" s="74">
        <v>1481.2</v>
      </c>
      <c r="H25" s="74">
        <v>1161.21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33">
        <f t="shared" si="0"/>
        <v>22077.87</v>
      </c>
      <c r="X25" s="31">
        <f>IF(Паспорт!P25&gt;0,Паспорт!P25,X24)</f>
        <v>34.81</v>
      </c>
      <c r="Y25" s="24"/>
      <c r="Z25" s="30"/>
    </row>
    <row r="26" spans="2:26" ht="15.75">
      <c r="B26" s="15">
        <v>13</v>
      </c>
      <c r="C26" s="74">
        <v>5628.79</v>
      </c>
      <c r="D26" s="74">
        <v>788.41</v>
      </c>
      <c r="E26" s="74">
        <v>3178.5</v>
      </c>
      <c r="F26" s="74">
        <v>421.22</v>
      </c>
      <c r="G26" s="74">
        <v>1459.55</v>
      </c>
      <c r="H26" s="74">
        <v>1114.09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33">
        <f t="shared" si="0"/>
        <v>12590.56</v>
      </c>
      <c r="X26" s="31">
        <f>IF(Паспорт!P26&gt;0,Паспорт!P26,X25)</f>
        <v>34.81</v>
      </c>
      <c r="Y26" s="24"/>
      <c r="Z26" s="30"/>
    </row>
    <row r="27" spans="2:26" ht="15.75">
      <c r="B27" s="15">
        <v>14</v>
      </c>
      <c r="C27" s="74">
        <v>17659.02</v>
      </c>
      <c r="D27" s="74">
        <v>1219.49</v>
      </c>
      <c r="E27" s="74">
        <v>5090.98</v>
      </c>
      <c r="F27" s="74">
        <v>553.68</v>
      </c>
      <c r="G27" s="74">
        <v>2026.94</v>
      </c>
      <c r="H27" s="74">
        <v>1434.86</v>
      </c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33">
        <f t="shared" si="0"/>
        <v>27984.97</v>
      </c>
      <c r="X27" s="31">
        <f>IF(Паспорт!P27&gt;0,Паспорт!P27,X26)</f>
        <v>34.81</v>
      </c>
      <c r="Y27" s="24"/>
      <c r="Z27" s="30"/>
    </row>
    <row r="28" spans="2:26" ht="15.75">
      <c r="B28" s="15">
        <v>15</v>
      </c>
      <c r="C28" s="74">
        <v>15599.11</v>
      </c>
      <c r="D28" s="74">
        <v>1036.85</v>
      </c>
      <c r="E28" s="74">
        <v>4436.99</v>
      </c>
      <c r="F28" s="74">
        <v>529.07</v>
      </c>
      <c r="G28" s="74">
        <v>1820.14</v>
      </c>
      <c r="H28" s="74">
        <v>1352.18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33">
        <f t="shared" si="0"/>
        <v>24774.339999999997</v>
      </c>
      <c r="X28" s="31">
        <f>IF(Паспорт!P28&gt;0,Паспорт!P28,X27)</f>
        <v>34.81</v>
      </c>
      <c r="Y28" s="24"/>
      <c r="Z28" s="30"/>
    </row>
    <row r="29" spans="2:26" ht="15.75">
      <c r="B29" s="16">
        <v>16</v>
      </c>
      <c r="C29" s="74">
        <v>11850.6</v>
      </c>
      <c r="D29" s="74">
        <v>789.93</v>
      </c>
      <c r="E29" s="74">
        <v>3155.69</v>
      </c>
      <c r="F29" s="74">
        <v>426.59</v>
      </c>
      <c r="G29" s="74">
        <v>1391.83</v>
      </c>
      <c r="H29" s="74">
        <v>1109.93</v>
      </c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33">
        <f t="shared" si="0"/>
        <v>18724.57</v>
      </c>
      <c r="X29" s="31">
        <f>IF(Паспорт!P29&gt;0,Паспорт!P29,X28)</f>
        <v>34.81</v>
      </c>
      <c r="Y29" s="24"/>
      <c r="Z29" s="30"/>
    </row>
    <row r="30" spans="2:26" ht="15.75">
      <c r="B30" s="16">
        <v>17</v>
      </c>
      <c r="C30" s="74">
        <v>12404.86</v>
      </c>
      <c r="D30" s="74">
        <v>841.72</v>
      </c>
      <c r="E30" s="74">
        <v>3397.32</v>
      </c>
      <c r="F30" s="74">
        <v>397.03</v>
      </c>
      <c r="G30" s="74">
        <v>1386.16</v>
      </c>
      <c r="H30" s="74">
        <v>1216.54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33">
        <f t="shared" si="0"/>
        <v>19643.63</v>
      </c>
      <c r="X30" s="31">
        <f>IF(Паспорт!P30&gt;0,Паспорт!P30,X29)</f>
        <v>34.81</v>
      </c>
      <c r="Y30" s="24"/>
      <c r="Z30" s="30"/>
    </row>
    <row r="31" spans="2:26" ht="15.75">
      <c r="B31" s="16">
        <v>18</v>
      </c>
      <c r="C31" s="74">
        <v>12484.62</v>
      </c>
      <c r="D31" s="74">
        <v>789.54</v>
      </c>
      <c r="E31" s="74">
        <v>3302.26</v>
      </c>
      <c r="F31" s="74">
        <v>400.73</v>
      </c>
      <c r="G31" s="74">
        <v>1316.22</v>
      </c>
      <c r="H31" s="74">
        <v>1162.03</v>
      </c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33">
        <f t="shared" si="0"/>
        <v>19455.399999999998</v>
      </c>
      <c r="X31" s="31">
        <f>IF(Паспорт!P31&gt;0,Паспорт!P31,X30)</f>
        <v>34.83</v>
      </c>
      <c r="Y31" s="24"/>
      <c r="Z31" s="30"/>
    </row>
    <row r="32" spans="2:26" ht="15.75">
      <c r="B32" s="16">
        <v>19</v>
      </c>
      <c r="C32" s="74">
        <v>4742.79</v>
      </c>
      <c r="D32" s="74">
        <v>1012.55</v>
      </c>
      <c r="E32" s="74">
        <v>4341.13</v>
      </c>
      <c r="F32" s="74">
        <v>453.52</v>
      </c>
      <c r="G32" s="74">
        <v>1687.24</v>
      </c>
      <c r="H32" s="74">
        <v>1315.82</v>
      </c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33">
        <f t="shared" si="0"/>
        <v>13553.050000000001</v>
      </c>
      <c r="X32" s="31">
        <f>IF(Паспорт!P32&gt;0,Паспорт!P32,X31)</f>
        <v>34.83</v>
      </c>
      <c r="Y32" s="24"/>
      <c r="Z32" s="30"/>
    </row>
    <row r="33" spans="2:26" ht="15.75">
      <c r="B33" s="16">
        <v>20</v>
      </c>
      <c r="C33" s="74">
        <v>12799.9</v>
      </c>
      <c r="D33" s="74">
        <v>1040.94</v>
      </c>
      <c r="E33" s="74">
        <v>4409.25</v>
      </c>
      <c r="F33" s="74">
        <v>508.7</v>
      </c>
      <c r="G33" s="74">
        <v>1759.97</v>
      </c>
      <c r="H33" s="74">
        <v>1415.94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33">
        <f t="shared" si="0"/>
        <v>21934.7</v>
      </c>
      <c r="X33" s="31">
        <f>IF(Паспорт!P33&gt;0,Паспорт!P33,X32)</f>
        <v>34.83</v>
      </c>
      <c r="Y33" s="24"/>
      <c r="Z33" s="30"/>
    </row>
    <row r="34" spans="2:26" ht="15.75">
      <c r="B34" s="16">
        <v>21</v>
      </c>
      <c r="C34" s="74">
        <v>6991.95</v>
      </c>
      <c r="D34" s="74">
        <v>1185.19</v>
      </c>
      <c r="E34" s="74">
        <v>4777.09</v>
      </c>
      <c r="F34" s="74">
        <v>577.49</v>
      </c>
      <c r="G34" s="74">
        <v>1963.94</v>
      </c>
      <c r="H34" s="74">
        <v>1524.38</v>
      </c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33">
        <f t="shared" si="0"/>
        <v>17020.04</v>
      </c>
      <c r="X34" s="31">
        <f>IF(Паспорт!P34&gt;0,Паспорт!P34,X33)</f>
        <v>34.83</v>
      </c>
      <c r="Y34" s="24"/>
      <c r="Z34" s="30"/>
    </row>
    <row r="35" spans="2:26" ht="15.75">
      <c r="B35" s="16">
        <v>22</v>
      </c>
      <c r="C35" s="74">
        <v>9733.67</v>
      </c>
      <c r="D35" s="74">
        <v>836.67</v>
      </c>
      <c r="E35" s="74">
        <v>3720.27</v>
      </c>
      <c r="F35" s="74">
        <v>444.53</v>
      </c>
      <c r="G35" s="74">
        <v>1531.29</v>
      </c>
      <c r="H35" s="74">
        <v>1207.8</v>
      </c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33">
        <f t="shared" si="0"/>
        <v>17474.23</v>
      </c>
      <c r="X35" s="31">
        <f>IF(Паспорт!P35&gt;0,Паспорт!P35,X34)</f>
        <v>34.83</v>
      </c>
      <c r="Y35" s="24"/>
      <c r="Z35" s="30"/>
    </row>
    <row r="36" spans="2:26" ht="15.75">
      <c r="B36" s="16">
        <v>23</v>
      </c>
      <c r="C36" s="74">
        <v>2072.12</v>
      </c>
      <c r="D36" s="74">
        <v>704.6</v>
      </c>
      <c r="E36" s="74">
        <v>2839.18</v>
      </c>
      <c r="F36" s="74">
        <v>396.86</v>
      </c>
      <c r="G36" s="74">
        <v>1292.3</v>
      </c>
      <c r="H36" s="74">
        <v>1105.49</v>
      </c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33">
        <f t="shared" si="0"/>
        <v>8410.55</v>
      </c>
      <c r="X36" s="31">
        <f>IF(Паспорт!P36&gt;0,Паспорт!P36,X35)</f>
        <v>34.83</v>
      </c>
      <c r="Y36" s="24"/>
      <c r="Z36" s="30"/>
    </row>
    <row r="37" spans="2:26" ht="15.75">
      <c r="B37" s="16">
        <v>24</v>
      </c>
      <c r="C37" s="74">
        <v>7987.34</v>
      </c>
      <c r="D37" s="74">
        <v>651.23</v>
      </c>
      <c r="E37" s="74">
        <v>2633.56</v>
      </c>
      <c r="F37" s="74">
        <v>374.19</v>
      </c>
      <c r="G37" s="74">
        <v>1218.79</v>
      </c>
      <c r="H37" s="74">
        <v>1086.21</v>
      </c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33">
        <f t="shared" si="0"/>
        <v>13951.32</v>
      </c>
      <c r="X37" s="31">
        <f>IF(Паспорт!P37&gt;0,Паспорт!P37,X36)</f>
        <v>34.88</v>
      </c>
      <c r="Y37" s="24"/>
      <c r="Z37" s="30"/>
    </row>
    <row r="38" spans="2:26" ht="15.75">
      <c r="B38" s="16">
        <v>25</v>
      </c>
      <c r="C38" s="74">
        <v>1185.6</v>
      </c>
      <c r="D38" s="74">
        <v>627.22</v>
      </c>
      <c r="E38" s="74">
        <v>2434.94</v>
      </c>
      <c r="F38" s="74">
        <v>342.12</v>
      </c>
      <c r="G38" s="74">
        <v>1099.65</v>
      </c>
      <c r="H38" s="74">
        <v>1051.14</v>
      </c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33">
        <f t="shared" si="0"/>
        <v>6740.670000000001</v>
      </c>
      <c r="X38" s="31">
        <f>IF(Паспорт!P38&gt;0,Паспорт!P38,X37)</f>
        <v>34.88</v>
      </c>
      <c r="Y38" s="24"/>
      <c r="Z38" s="30"/>
    </row>
    <row r="39" spans="2:26" ht="15.75">
      <c r="B39" s="16">
        <v>26</v>
      </c>
      <c r="C39" s="74">
        <v>5977.08</v>
      </c>
      <c r="D39" s="74">
        <v>602.53</v>
      </c>
      <c r="E39" s="74">
        <v>2583.65</v>
      </c>
      <c r="F39" s="74">
        <v>347.21</v>
      </c>
      <c r="G39" s="74">
        <v>1112.11</v>
      </c>
      <c r="H39" s="74">
        <v>1059.02</v>
      </c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33">
        <f t="shared" si="0"/>
        <v>11681.6</v>
      </c>
      <c r="X39" s="31">
        <f>IF(Паспорт!P39&gt;0,Паспорт!P39,X38)</f>
        <v>34.88</v>
      </c>
      <c r="Y39" s="24"/>
      <c r="Z39" s="30"/>
    </row>
    <row r="40" spans="2:26" ht="15.75">
      <c r="B40" s="16">
        <v>27</v>
      </c>
      <c r="C40" s="74">
        <v>584.26</v>
      </c>
      <c r="D40" s="74">
        <v>609.01</v>
      </c>
      <c r="E40" s="74">
        <v>2213.38</v>
      </c>
      <c r="F40" s="74">
        <v>326.92</v>
      </c>
      <c r="G40" s="74">
        <v>1107.23</v>
      </c>
      <c r="H40" s="74">
        <v>1058.56</v>
      </c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33">
        <f t="shared" si="0"/>
        <v>5899.360000000001</v>
      </c>
      <c r="X40" s="31">
        <f>IF(Паспорт!P40&gt;0,Паспорт!P40,X39)</f>
        <v>34.88</v>
      </c>
      <c r="Y40" s="24"/>
      <c r="Z40" s="30"/>
    </row>
    <row r="41" spans="2:26" ht="15.75">
      <c r="B41" s="16">
        <v>28</v>
      </c>
      <c r="C41" s="74">
        <v>4761.79</v>
      </c>
      <c r="D41" s="74">
        <v>599.32</v>
      </c>
      <c r="E41" s="74">
        <v>2246.38</v>
      </c>
      <c r="F41" s="74">
        <v>338.13</v>
      </c>
      <c r="G41" s="74">
        <v>1089.71</v>
      </c>
      <c r="H41" s="74">
        <v>1070.96</v>
      </c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33">
        <f t="shared" si="0"/>
        <v>10106.29</v>
      </c>
      <c r="X41" s="31">
        <f>IF(Паспорт!P41&gt;0,Паспорт!P41,X40)</f>
        <v>34.88</v>
      </c>
      <c r="Y41" s="24"/>
      <c r="Z41" s="30"/>
    </row>
    <row r="42" spans="2:26" ht="12.75" customHeight="1">
      <c r="B42" s="16">
        <v>29</v>
      </c>
      <c r="C42" s="74">
        <v>5399.8</v>
      </c>
      <c r="D42" s="74">
        <v>597.53</v>
      </c>
      <c r="E42" s="74">
        <v>2457.77</v>
      </c>
      <c r="F42" s="74">
        <v>313.91</v>
      </c>
      <c r="G42" s="74">
        <v>1131.11</v>
      </c>
      <c r="H42" s="74">
        <v>1082.52</v>
      </c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33">
        <f t="shared" si="0"/>
        <v>10982.640000000001</v>
      </c>
      <c r="X42" s="31">
        <f>IF(Паспорт!P42&gt;0,Паспорт!P42,X41)</f>
        <v>34.88</v>
      </c>
      <c r="Y42" s="24"/>
      <c r="Z42" s="30"/>
    </row>
    <row r="43" spans="2:26" ht="12.75" customHeight="1">
      <c r="B43" s="16">
        <v>30</v>
      </c>
      <c r="C43" s="74">
        <v>4793.19</v>
      </c>
      <c r="D43" s="74">
        <v>560.5</v>
      </c>
      <c r="E43" s="74">
        <v>2284.52</v>
      </c>
      <c r="F43" s="74">
        <v>311.85</v>
      </c>
      <c r="G43" s="74">
        <v>1088.48</v>
      </c>
      <c r="H43" s="74">
        <v>1020.34</v>
      </c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33">
        <f t="shared" si="0"/>
        <v>10058.88</v>
      </c>
      <c r="X43" s="31">
        <f>IF(Паспорт!P43&gt;0,Паспорт!P43,X42)</f>
        <v>34.88</v>
      </c>
      <c r="Y43" s="24"/>
      <c r="Z43" s="30"/>
    </row>
    <row r="44" spans="2:26" ht="12.75" customHeight="1">
      <c r="B44" s="16">
        <v>31</v>
      </c>
      <c r="C44" s="74">
        <v>1848.99</v>
      </c>
      <c r="D44" s="74">
        <v>564.69</v>
      </c>
      <c r="E44" s="74">
        <v>2245.14</v>
      </c>
      <c r="F44" s="74">
        <v>314.81</v>
      </c>
      <c r="G44" s="74">
        <v>1145.5</v>
      </c>
      <c r="H44" s="74">
        <v>1039.15</v>
      </c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33">
        <f>SUM(C44:V44)</f>
        <v>7158.280000000001</v>
      </c>
      <c r="X44" s="31">
        <f>IF(Паспорт!P44&gt;0,Паспорт!P44,X43)</f>
        <v>34.88</v>
      </c>
      <c r="Y44" s="24"/>
      <c r="Z44" s="30"/>
    </row>
    <row r="45" spans="2:27" ht="66" customHeight="1">
      <c r="B45" s="16" t="s">
        <v>42</v>
      </c>
      <c r="C45" s="34">
        <f>SUM(C14:C44)</f>
        <v>376937.3599999999</v>
      </c>
      <c r="D45" s="34">
        <f aca="true" t="shared" si="1" ref="D45:W45">SUM(D14:D44)</f>
        <v>28715.65999999999</v>
      </c>
      <c r="E45" s="34">
        <f t="shared" si="1"/>
        <v>125050.91000000002</v>
      </c>
      <c r="F45" s="34">
        <f t="shared" si="1"/>
        <v>14381.860000000002</v>
      </c>
      <c r="G45" s="34">
        <f t="shared" si="1"/>
        <v>51120.89000000001</v>
      </c>
      <c r="H45" s="34">
        <f t="shared" si="1"/>
        <v>39651.02999999999</v>
      </c>
      <c r="I45" s="34">
        <f t="shared" si="1"/>
        <v>0</v>
      </c>
      <c r="J45" s="34">
        <f t="shared" si="1"/>
        <v>0</v>
      </c>
      <c r="K45" s="34">
        <f t="shared" si="1"/>
        <v>0</v>
      </c>
      <c r="L45" s="34">
        <f t="shared" si="1"/>
        <v>0</v>
      </c>
      <c r="M45" s="34">
        <f t="shared" si="1"/>
        <v>0</v>
      </c>
      <c r="N45" s="34">
        <f t="shared" si="1"/>
        <v>0</v>
      </c>
      <c r="O45" s="34">
        <f t="shared" si="1"/>
        <v>0</v>
      </c>
      <c r="P45" s="34">
        <f t="shared" si="1"/>
        <v>0</v>
      </c>
      <c r="Q45" s="34">
        <f t="shared" si="1"/>
        <v>0</v>
      </c>
      <c r="R45" s="34">
        <f t="shared" si="1"/>
        <v>0</v>
      </c>
      <c r="S45" s="34">
        <f t="shared" si="1"/>
        <v>0</v>
      </c>
      <c r="T45" s="34">
        <f t="shared" si="1"/>
        <v>0</v>
      </c>
      <c r="U45" s="34">
        <f t="shared" si="1"/>
        <v>0</v>
      </c>
      <c r="V45" s="34">
        <f t="shared" si="1"/>
        <v>0</v>
      </c>
      <c r="W45" s="34">
        <f t="shared" si="1"/>
        <v>635857.71</v>
      </c>
      <c r="X45" s="32">
        <f>SUMPRODUCT(X14:X44,W14:W44)/SUM(W14:W44)</f>
        <v>34.86648404797986</v>
      </c>
      <c r="Y45" s="29"/>
      <c r="Z45" s="106" t="s">
        <v>43</v>
      </c>
      <c r="AA45" s="106"/>
    </row>
    <row r="46" spans="2:26" ht="14.25" customHeight="1" hidden="1">
      <c r="B46" s="5">
        <v>31</v>
      </c>
      <c r="C46" s="10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25"/>
      <c r="Z46"/>
    </row>
    <row r="47" spans="3:26" ht="12.75"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26"/>
      <c r="Z47"/>
    </row>
    <row r="48" spans="3:4" ht="12.75">
      <c r="C48" s="1"/>
      <c r="D48" s="1"/>
    </row>
    <row r="49" spans="2:25" ht="15">
      <c r="B49" s="35"/>
      <c r="C49" s="11" t="s">
        <v>73</v>
      </c>
      <c r="D49" s="37"/>
      <c r="E49" s="38"/>
      <c r="F49" s="38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 t="s">
        <v>74</v>
      </c>
      <c r="X49" s="12"/>
      <c r="Y49" s="27"/>
    </row>
    <row r="50" spans="3:25" ht="12.75">
      <c r="C50" s="1"/>
      <c r="D50" s="1" t="s">
        <v>39</v>
      </c>
      <c r="O50" s="2"/>
      <c r="P50" s="14" t="s">
        <v>0</v>
      </c>
      <c r="Q50" s="14"/>
      <c r="W50" s="14" t="s">
        <v>29</v>
      </c>
      <c r="Y50" s="2"/>
    </row>
    <row r="51" spans="3:25" ht="18" customHeight="1">
      <c r="C51" s="11" t="s">
        <v>37</v>
      </c>
      <c r="D51" s="11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 t="s">
        <v>1</v>
      </c>
      <c r="P51" s="12" t="s">
        <v>38</v>
      </c>
      <c r="Q51" s="12"/>
      <c r="R51" s="12"/>
      <c r="S51" s="12"/>
      <c r="T51" s="12"/>
      <c r="U51" s="12"/>
      <c r="V51" s="97" t="s">
        <v>71</v>
      </c>
      <c r="W51" s="97"/>
      <c r="X51" s="97"/>
      <c r="Y51" s="28"/>
    </row>
    <row r="52" spans="3:25" ht="12.75">
      <c r="C52" s="1"/>
      <c r="D52" s="1" t="s">
        <v>40</v>
      </c>
      <c r="O52" s="2"/>
      <c r="P52" s="13" t="s">
        <v>0</v>
      </c>
      <c r="Q52" s="13"/>
      <c r="W52" s="13" t="s">
        <v>29</v>
      </c>
      <c r="Y52" s="2"/>
    </row>
  </sheetData>
  <sheetProtection/>
  <mergeCells count="32">
    <mergeCell ref="U11:U13"/>
    <mergeCell ref="M11:M13"/>
    <mergeCell ref="N11:N13"/>
    <mergeCell ref="O11:O13"/>
    <mergeCell ref="Z45:AA45"/>
    <mergeCell ref="E11:E13"/>
    <mergeCell ref="F11:F13"/>
    <mergeCell ref="G11:G13"/>
    <mergeCell ref="H11:H13"/>
    <mergeCell ref="R11:R13"/>
    <mergeCell ref="S11:S13"/>
    <mergeCell ref="T11:T13"/>
    <mergeCell ref="V51:X51"/>
    <mergeCell ref="P11:P13"/>
    <mergeCell ref="Q11:Q13"/>
    <mergeCell ref="C47:X47"/>
    <mergeCell ref="L11:L13"/>
    <mergeCell ref="C5:X5"/>
    <mergeCell ref="B6:X6"/>
    <mergeCell ref="B7:X7"/>
    <mergeCell ref="B10:B13"/>
    <mergeCell ref="I11:I13"/>
    <mergeCell ref="X10:X13"/>
    <mergeCell ref="D11:D13"/>
    <mergeCell ref="C10:V10"/>
    <mergeCell ref="A8:X8"/>
    <mergeCell ref="Z14:AA21"/>
    <mergeCell ref="J11:J13"/>
    <mergeCell ref="K11:K13"/>
    <mergeCell ref="C11:C13"/>
    <mergeCell ref="W10:W13"/>
    <mergeCell ref="V11:V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6">
      <selection activeCell="B3" sqref="B3:B33"/>
    </sheetView>
  </sheetViews>
  <sheetFormatPr defaultColWidth="9.00390625" defaultRowHeight="12.75"/>
  <sheetData>
    <row r="1" ht="12.75">
      <c r="A1" t="s">
        <v>75</v>
      </c>
    </row>
    <row r="2" spans="1:6" ht="12.75">
      <c r="A2" t="s">
        <v>63</v>
      </c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5" ht="12.75">
      <c r="A3">
        <v>1</v>
      </c>
      <c r="B3">
        <v>1801.21</v>
      </c>
      <c r="C3">
        <v>114.407</v>
      </c>
      <c r="D3">
        <v>2.5</v>
      </c>
      <c r="E3">
        <v>10.64</v>
      </c>
    </row>
    <row r="4" spans="1:5" ht="12.75">
      <c r="A4">
        <v>2</v>
      </c>
      <c r="B4">
        <v>1548.36</v>
      </c>
      <c r="C4">
        <v>85.573</v>
      </c>
      <c r="D4">
        <v>2.51</v>
      </c>
      <c r="E4">
        <v>12.07</v>
      </c>
    </row>
    <row r="5" spans="1:5" ht="12.75">
      <c r="A5">
        <v>3</v>
      </c>
      <c r="B5">
        <v>1431.1</v>
      </c>
      <c r="C5">
        <v>72.54</v>
      </c>
      <c r="D5">
        <v>2.5</v>
      </c>
      <c r="E5">
        <v>12.13</v>
      </c>
    </row>
    <row r="6" spans="1:5" ht="12.75">
      <c r="A6">
        <v>4</v>
      </c>
      <c r="B6">
        <v>1461.3</v>
      </c>
      <c r="C6">
        <v>76.744</v>
      </c>
      <c r="D6">
        <v>2.49</v>
      </c>
      <c r="E6">
        <v>12.91</v>
      </c>
    </row>
    <row r="7" spans="1:5" ht="12.75">
      <c r="A7">
        <v>5</v>
      </c>
      <c r="B7">
        <v>1307.74</v>
      </c>
      <c r="C7">
        <v>61.869</v>
      </c>
      <c r="D7">
        <v>2.49</v>
      </c>
      <c r="E7">
        <v>14.49</v>
      </c>
    </row>
    <row r="8" spans="1:6" ht="12.75">
      <c r="A8">
        <v>6</v>
      </c>
      <c r="B8">
        <v>1606.35</v>
      </c>
      <c r="C8">
        <v>90.758</v>
      </c>
      <c r="D8">
        <v>2.48</v>
      </c>
      <c r="E8">
        <v>11.27</v>
      </c>
      <c r="F8" t="s">
        <v>69</v>
      </c>
    </row>
    <row r="9" spans="1:5" ht="12.75">
      <c r="A9">
        <v>7</v>
      </c>
      <c r="B9">
        <v>1945.59</v>
      </c>
      <c r="C9">
        <v>138.418</v>
      </c>
      <c r="D9">
        <v>2.47</v>
      </c>
      <c r="E9">
        <v>11.09</v>
      </c>
    </row>
    <row r="10" spans="1:5" ht="12.75">
      <c r="A10">
        <v>8</v>
      </c>
      <c r="B10">
        <v>1414.28</v>
      </c>
      <c r="C10">
        <v>71.181</v>
      </c>
      <c r="D10">
        <v>2.5</v>
      </c>
      <c r="E10">
        <v>12.64</v>
      </c>
    </row>
    <row r="11" spans="1:5" ht="12.75">
      <c r="A11">
        <v>9</v>
      </c>
      <c r="B11">
        <v>1245.8</v>
      </c>
      <c r="C11">
        <v>54.796</v>
      </c>
      <c r="D11">
        <v>2.51</v>
      </c>
      <c r="E11">
        <v>14.43</v>
      </c>
    </row>
    <row r="12" spans="1:5" ht="12.75">
      <c r="A12">
        <v>10</v>
      </c>
      <c r="B12">
        <v>1139.95</v>
      </c>
      <c r="C12">
        <v>45.57</v>
      </c>
      <c r="D12">
        <v>2.51</v>
      </c>
      <c r="E12">
        <v>15.27</v>
      </c>
    </row>
    <row r="13" spans="1:5" ht="12.75">
      <c r="A13">
        <v>11</v>
      </c>
      <c r="B13">
        <v>1161.18</v>
      </c>
      <c r="C13">
        <v>47.601</v>
      </c>
      <c r="D13">
        <v>2.5</v>
      </c>
      <c r="E13">
        <v>15.37</v>
      </c>
    </row>
    <row r="14" spans="1:6" ht="12.75">
      <c r="A14">
        <v>12</v>
      </c>
      <c r="B14">
        <v>1161.21</v>
      </c>
      <c r="C14">
        <v>47.525</v>
      </c>
      <c r="D14">
        <v>2.49</v>
      </c>
      <c r="E14">
        <v>14.27</v>
      </c>
      <c r="F14" t="s">
        <v>69</v>
      </c>
    </row>
    <row r="15" spans="1:5" ht="12.75">
      <c r="A15">
        <v>13</v>
      </c>
      <c r="B15">
        <v>1114.09</v>
      </c>
      <c r="C15">
        <v>44.131</v>
      </c>
      <c r="D15">
        <v>2.49</v>
      </c>
      <c r="E15">
        <v>15.69</v>
      </c>
    </row>
    <row r="16" spans="1:5" ht="12.75">
      <c r="A16">
        <v>14</v>
      </c>
      <c r="B16">
        <v>1434.86</v>
      </c>
      <c r="C16">
        <v>75.612</v>
      </c>
      <c r="D16">
        <v>2.47</v>
      </c>
      <c r="E16">
        <v>12.98</v>
      </c>
    </row>
    <row r="17" spans="1:5" ht="12.75">
      <c r="A17">
        <v>15</v>
      </c>
      <c r="B17">
        <v>1352.18</v>
      </c>
      <c r="C17">
        <v>66.181</v>
      </c>
      <c r="D17">
        <v>2.47</v>
      </c>
      <c r="E17">
        <v>13.46</v>
      </c>
    </row>
    <row r="18" spans="1:5" ht="12.75">
      <c r="A18">
        <v>16</v>
      </c>
      <c r="B18">
        <v>1109.93</v>
      </c>
      <c r="C18">
        <v>43.493</v>
      </c>
      <c r="D18">
        <v>2.5</v>
      </c>
      <c r="E18">
        <v>14.71</v>
      </c>
    </row>
    <row r="19" spans="1:5" ht="12.75">
      <c r="A19">
        <v>17</v>
      </c>
      <c r="B19">
        <v>1216.54</v>
      </c>
      <c r="C19">
        <v>53.913</v>
      </c>
      <c r="D19">
        <v>2.49</v>
      </c>
      <c r="E19">
        <v>14.61</v>
      </c>
    </row>
    <row r="20" spans="1:5" ht="12.75">
      <c r="A20">
        <v>18</v>
      </c>
      <c r="B20">
        <v>1162.03</v>
      </c>
      <c r="C20">
        <v>47.885</v>
      </c>
      <c r="D20">
        <v>2.51</v>
      </c>
      <c r="E20">
        <v>13.29</v>
      </c>
    </row>
    <row r="21" spans="1:6" ht="12.75">
      <c r="A21">
        <v>19</v>
      </c>
      <c r="B21">
        <v>1315.82</v>
      </c>
      <c r="C21">
        <v>61.017</v>
      </c>
      <c r="D21">
        <v>2.49</v>
      </c>
      <c r="E21">
        <v>11.39</v>
      </c>
      <c r="F21" t="s">
        <v>69</v>
      </c>
    </row>
    <row r="22" spans="1:5" ht="12.75">
      <c r="A22">
        <v>20</v>
      </c>
      <c r="B22">
        <v>1415.94</v>
      </c>
      <c r="C22">
        <v>70.624</v>
      </c>
      <c r="D22">
        <v>2.48</v>
      </c>
      <c r="E22">
        <v>11.94</v>
      </c>
    </row>
    <row r="23" spans="1:5" ht="12.75">
      <c r="A23">
        <v>21</v>
      </c>
      <c r="B23">
        <v>1524.38</v>
      </c>
      <c r="C23">
        <v>86.041</v>
      </c>
      <c r="D23">
        <v>2.49</v>
      </c>
      <c r="E23">
        <v>13.18</v>
      </c>
    </row>
    <row r="24" spans="1:5" ht="12.75">
      <c r="A24">
        <v>22</v>
      </c>
      <c r="B24">
        <v>1207.8</v>
      </c>
      <c r="C24">
        <v>52.271</v>
      </c>
      <c r="D24">
        <v>2.5</v>
      </c>
      <c r="E24">
        <v>15.4</v>
      </c>
    </row>
    <row r="25" spans="1:5" ht="12.75">
      <c r="A25">
        <v>23</v>
      </c>
      <c r="B25">
        <v>1105.49</v>
      </c>
      <c r="C25">
        <v>43.152</v>
      </c>
      <c r="D25">
        <v>2.5</v>
      </c>
      <c r="E25">
        <v>15.6</v>
      </c>
    </row>
    <row r="26" spans="1:5" ht="12.75">
      <c r="A26">
        <v>24</v>
      </c>
      <c r="B26">
        <v>1086.21</v>
      </c>
      <c r="C26">
        <v>41.713</v>
      </c>
      <c r="D26">
        <v>2.5</v>
      </c>
      <c r="E26">
        <v>16.4</v>
      </c>
    </row>
    <row r="27" spans="1:6" ht="12.75">
      <c r="A27">
        <v>25</v>
      </c>
      <c r="B27">
        <v>1051.14</v>
      </c>
      <c r="C27">
        <v>39.308</v>
      </c>
      <c r="D27">
        <v>2.51</v>
      </c>
      <c r="E27">
        <v>18.83</v>
      </c>
      <c r="F27" t="s">
        <v>69</v>
      </c>
    </row>
    <row r="28" spans="1:5" ht="12.75">
      <c r="A28">
        <v>26</v>
      </c>
      <c r="B28">
        <v>1059.02</v>
      </c>
      <c r="C28">
        <v>39.918</v>
      </c>
      <c r="D28">
        <v>2.5</v>
      </c>
      <c r="E28">
        <v>18.8</v>
      </c>
    </row>
    <row r="29" spans="1:5" ht="12.75">
      <c r="A29">
        <v>27</v>
      </c>
      <c r="B29">
        <v>1058.56</v>
      </c>
      <c r="C29">
        <v>39.838</v>
      </c>
      <c r="D29">
        <v>2.49</v>
      </c>
      <c r="E29">
        <v>17.67</v>
      </c>
    </row>
    <row r="30" spans="1:5" ht="12.75">
      <c r="A30">
        <v>28</v>
      </c>
      <c r="B30">
        <v>1070.96</v>
      </c>
      <c r="C30">
        <v>41.492</v>
      </c>
      <c r="D30">
        <v>2.49</v>
      </c>
      <c r="E30">
        <v>19.99</v>
      </c>
    </row>
    <row r="31" spans="1:5" ht="12.75">
      <c r="A31">
        <v>29</v>
      </c>
      <c r="B31">
        <v>1082.52</v>
      </c>
      <c r="C31">
        <v>42.191</v>
      </c>
      <c r="D31">
        <v>2.49</v>
      </c>
      <c r="E31">
        <v>17.33</v>
      </c>
    </row>
    <row r="32" spans="1:5" ht="12.75">
      <c r="A32">
        <v>30</v>
      </c>
      <c r="B32">
        <v>1020.34</v>
      </c>
      <c r="C32">
        <v>37.323</v>
      </c>
      <c r="D32">
        <v>2.49</v>
      </c>
      <c r="E32">
        <v>18.01</v>
      </c>
    </row>
    <row r="33" spans="1:5" ht="12.75">
      <c r="A33">
        <v>31</v>
      </c>
      <c r="B33">
        <v>1039.15</v>
      </c>
      <c r="C33">
        <v>38.415</v>
      </c>
      <c r="D33">
        <v>2.48</v>
      </c>
      <c r="E33">
        <v>17.51</v>
      </c>
    </row>
    <row r="34" spans="1:6" ht="12.75">
      <c r="A34" t="s">
        <v>70</v>
      </c>
      <c r="B34">
        <v>39651.05</v>
      </c>
      <c r="C34">
        <v>114.407</v>
      </c>
      <c r="D34">
        <v>2.5</v>
      </c>
      <c r="E34">
        <v>10.64</v>
      </c>
      <c r="F34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2016-05-04T10:37:09Z</cp:lastPrinted>
  <dcterms:created xsi:type="dcterms:W3CDTF">2010-01-29T08:37:16Z</dcterms:created>
  <dcterms:modified xsi:type="dcterms:W3CDTF">2016-06-22T11:55:26Z</dcterms:modified>
  <cp:category/>
  <cp:version/>
  <cp:contentType/>
  <cp:contentStatus/>
</cp:coreProperties>
</file>