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externalReferences>
    <externalReference r:id="rId5"/>
  </externalReference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<sst xmlns="http://schemas.openxmlformats.org/spreadsheetml/2006/main" count="116" uniqueCount="77">
  <si>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</si>
  <si>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</si>
  <si>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</si>
  <si>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</si>
  <si>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</si>
  <si>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</si>
  <si>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</si>
  <si>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</si>
  <si>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</si>
  <si>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</si>
  <si>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</si>
  <si>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</si>
  <si>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</si>
  <si>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</si>
  <si>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</si>
  <si>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</si>
  <si>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</si>
  <si>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</si>
  <si>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</si>
  <si>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</si>
  <si>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</si>
  <si>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</si>
  <si>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</si>
  <si>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</si>
  <si>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</si>
  <si>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</si>
  <si>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</si>
  <si>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</si>
  <si>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</si>
  <si>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</si>
  <si>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</si>
  <si>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</si>
  <si>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</si>
  <si>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</si>
  <si>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</si>
  <si>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</si>
  <si>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</si>
  <si>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</si>
  <si>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</si>
  <si>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</si>
  <si>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</si>
  <si>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</si>
  <si>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</si>
  <si>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</si>
  <si>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</si>
  <si>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</si>
  <si>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</si>
  <si>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</si>
  <si>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</si>
  <si>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</si>
  <si>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</si>
  <si>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</si>
  <si>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</si>
  <si>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</si>
  <si>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</si>
  <si>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</si>
  <si>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ГРС-2 м.Харків</t>
  </si>
  <si>
    <t>переданого Харківським ЛВУМГ  та прийнятого ПАТ "Харківгаз"  по  ГРС-5 м.Харків</t>
  </si>
  <si>
    <t>ГРС Золочів</t>
  </si>
  <si>
    <t>ГРС Слатіне</t>
  </si>
  <si>
    <t>ГРС Проходи</t>
  </si>
  <si>
    <t>ГРС Дергачі</t>
  </si>
  <si>
    <t>ГРС Пересічне</t>
  </si>
  <si>
    <t>ГРС Липці</t>
  </si>
  <si>
    <t>ГРС Вільхівка</t>
  </si>
  <si>
    <t>ГРС Кутузівка</t>
  </si>
  <si>
    <t>ГРС В.Бабка</t>
  </si>
  <si>
    <t>ГРС Стрілеча</t>
  </si>
  <si>
    <t>ГРС Р.Тішки</t>
  </si>
  <si>
    <t>ГРС Печеніги</t>
  </si>
  <si>
    <t>з газопроводу  ШБКБ    за період з 01.05.2016 по 31.05.2016</t>
  </si>
  <si>
    <t/>
  </si>
  <si>
    <r>
      <t xml:space="preserve">переданого Харківським ЛВУМГ   по  ГРС-5 м.Харків, </t>
    </r>
    <r>
      <rPr>
        <sz val="11"/>
        <rFont val="Arial"/>
        <family val="2"/>
      </rPr>
      <t>ГРС-5 м.Харків,ГРС-2 м.Харків,ГРС Золочів,ГРС Слатіне,ГРС Проходи,ГРС Дергачі,ГРС Пересічне,ГРС Липці,ГРС Вільхівка,ГРС Кутузівка, ГРС В.Бабка,ГРС Стрілече,ГРС Р.Тішки, ГРС Печеніги.</t>
    </r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</si>
  <si>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</si>
  <si>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ГРС-5 м.Харків ТЕЦ-5</t>
  </si>
  <si>
    <t>ГРС-5 м.Харків Куряж</t>
  </si>
  <si>
    <t>ГРС-2 м.Харків с.Берізка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</si>
</sst>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" fillId="0" borderId="0" xfId="0" applyFont="1" applyAlignment="1">
      <alignment/>
    </xf>
    <xf numFmtId="0" fontId="87" fillId="0" borderId="11" xfId="0" applyFont="1" applyBorder="1" applyAlignment="1">
      <alignment horizontal="left"/>
    </xf>
    <xf numFmtId="0" fontId="88" fillId="0" borderId="11" xfId="0" applyFont="1" applyBorder="1" applyAlignment="1">
      <alignment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89" fillId="0" borderId="10" xfId="0" applyNumberFormat="1" applyFont="1" applyBorder="1" applyAlignment="1">
      <alignment horizontal="center"/>
    </xf>
    <xf numFmtId="171" fontId="89" fillId="0" borderId="10" xfId="0" applyNumberFormat="1" applyFont="1" applyBorder="1" applyAlignment="1">
      <alignment horizontal="center" wrapText="1"/>
    </xf>
    <xf numFmtId="2" fontId="89" fillId="0" borderId="10" xfId="0" applyNumberFormat="1" applyFont="1" applyBorder="1" applyAlignment="1">
      <alignment horizontal="center" wrapText="1"/>
    </xf>
    <xf numFmtId="1" fontId="89" fillId="0" borderId="10" xfId="0" applyNumberFormat="1" applyFont="1" applyBorder="1" applyAlignment="1">
      <alignment horizontal="center" wrapText="1"/>
    </xf>
    <xf numFmtId="169" fontId="89" fillId="0" borderId="10" xfId="0" applyNumberFormat="1" applyFont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top" wrapText="1"/>
    </xf>
    <xf numFmtId="171" fontId="89" fillId="0" borderId="10" xfId="0" applyNumberFormat="1" applyFont="1" applyBorder="1" applyAlignment="1">
      <alignment wrapText="1"/>
    </xf>
    <xf numFmtId="2" fontId="89" fillId="0" borderId="10" xfId="0" applyNumberFormat="1" applyFont="1" applyFill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9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14" fontId="88" fillId="0" borderId="11" xfId="0" applyNumberFormat="1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0" fillId="0" borderId="14" xfId="0" applyFont="1" applyBorder="1" applyAlignment="1">
      <alignment horizontal="center" vertical="center" textRotation="90" wrapText="1"/>
    </xf>
    <xf numFmtId="0" fontId="9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86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25" xfId="0" applyFont="1" applyBorder="1" applyAlignment="1">
      <alignment horizontal="center" vertical="center" textRotation="90" wrapText="1"/>
    </xf>
    <xf numFmtId="0" fontId="95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isk%20D\job\&#1055;&#1040;&#1057;&#1055;&#1054;&#1056;&#1058;&#1040;%20&#1043;&#1040;&#1047;&#1040;\&#1050;&#1086;&#1087;&#1080;&#1103;%2019-37%20&#1055;&#1072;&#1089;&#1087;&#1086;&#1088;&#1090;%20&#1061;&#1043;&#1056;&#1057;-5_&#1061;&#1072;&#1088;&#1082;&#1110;&#1074;&#1075;&#1072;&#1079;_05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Додаток"/>
    </sheetNames>
    <sheetDataSet>
      <sheetData sheetId="0">
        <row r="18">
          <cell r="P18">
            <v>35.28</v>
          </cell>
        </row>
        <row r="19">
          <cell r="P19">
            <v>35.17</v>
          </cell>
        </row>
        <row r="20">
          <cell r="P20">
            <v>35.15</v>
          </cell>
        </row>
        <row r="21">
          <cell r="P21">
            <v>35.19</v>
          </cell>
        </row>
        <row r="22">
          <cell r="P22">
            <v>35.21</v>
          </cell>
        </row>
        <row r="25">
          <cell r="P25">
            <v>35.12</v>
          </cell>
        </row>
        <row r="26">
          <cell r="P26">
            <v>34.62</v>
          </cell>
        </row>
        <row r="27">
          <cell r="P27">
            <v>33.81</v>
          </cell>
        </row>
        <row r="28">
          <cell r="P28">
            <v>33.44</v>
          </cell>
        </row>
        <row r="29">
          <cell r="P29">
            <v>33.26</v>
          </cell>
        </row>
        <row r="32">
          <cell r="P32">
            <v>33.37</v>
          </cell>
        </row>
        <row r="33">
          <cell r="P33">
            <v>33.35</v>
          </cell>
        </row>
        <row r="34">
          <cell r="P34">
            <v>33.39</v>
          </cell>
        </row>
        <row r="35">
          <cell r="P35">
            <v>33.59</v>
          </cell>
        </row>
        <row r="36">
          <cell r="P36">
            <v>34.06</v>
          </cell>
        </row>
        <row r="39">
          <cell r="P39">
            <v>34.22</v>
          </cell>
        </row>
        <row r="40">
          <cell r="P40">
            <v>34.22</v>
          </cell>
        </row>
        <row r="41">
          <cell r="P41">
            <v>34.19</v>
          </cell>
        </row>
        <row r="42">
          <cell r="P42">
            <v>34.13</v>
          </cell>
        </row>
        <row r="43">
          <cell r="P43">
            <v>34.24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V3" sqref="V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79" t="s">
        <v>18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37"/>
      <c r="AA6" s="38"/>
    </row>
    <row r="7" spans="2:27" ht="18" customHeight="1"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35"/>
      <c r="AA7" s="35"/>
    </row>
    <row r="8" spans="2:27" ht="18" customHeight="1">
      <c r="B8" s="80" t="s">
        <v>57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35"/>
      <c r="AA8" s="35"/>
    </row>
    <row r="9" spans="2:27" ht="18" customHeight="1">
      <c r="B9" s="82" t="s">
        <v>70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35"/>
      <c r="AA9" s="35"/>
    </row>
    <row r="10" spans="2:27" ht="18" customHeight="1"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4" t="s">
        <v>26</v>
      </c>
      <c r="C12" s="71" t="s">
        <v>17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71" t="s">
        <v>6</v>
      </c>
      <c r="P12" s="72"/>
      <c r="Q12" s="72"/>
      <c r="R12" s="72"/>
      <c r="S12" s="72"/>
      <c r="T12" s="72"/>
      <c r="U12" s="84" t="s">
        <v>22</v>
      </c>
      <c r="V12" s="74" t="s">
        <v>23</v>
      </c>
      <c r="W12" s="74" t="s">
        <v>34</v>
      </c>
      <c r="X12" s="74" t="s">
        <v>25</v>
      </c>
      <c r="Y12" s="74" t="s">
        <v>24</v>
      </c>
      <c r="Z12" s="3"/>
      <c r="AB12" s="6"/>
      <c r="AC12"/>
    </row>
    <row r="13" spans="2:29" ht="48.75" customHeight="1">
      <c r="B13" s="75"/>
      <c r="C13" s="78" t="s">
        <v>2</v>
      </c>
      <c r="D13" s="68" t="s">
        <v>3</v>
      </c>
      <c r="E13" s="68" t="s">
        <v>4</v>
      </c>
      <c r="F13" s="68" t="s">
        <v>5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8" t="s">
        <v>13</v>
      </c>
      <c r="M13" s="74" t="s">
        <v>14</v>
      </c>
      <c r="N13" s="74" t="s">
        <v>15</v>
      </c>
      <c r="O13" s="74" t="s">
        <v>7</v>
      </c>
      <c r="P13" s="74" t="s">
        <v>19</v>
      </c>
      <c r="Q13" s="74" t="s">
        <v>32</v>
      </c>
      <c r="R13" s="74" t="s">
        <v>20</v>
      </c>
      <c r="S13" s="74" t="s">
        <v>33</v>
      </c>
      <c r="T13" s="74" t="s">
        <v>21</v>
      </c>
      <c r="U13" s="85"/>
      <c r="V13" s="75"/>
      <c r="W13" s="75"/>
      <c r="X13" s="75"/>
      <c r="Y13" s="75"/>
      <c r="Z13" s="3"/>
      <c r="AB13" s="6"/>
      <c r="AC13"/>
    </row>
    <row r="14" spans="2:29" ht="15.75" customHeight="1">
      <c r="B14" s="75"/>
      <c r="C14" s="78"/>
      <c r="D14" s="68"/>
      <c r="E14" s="68"/>
      <c r="F14" s="68"/>
      <c r="G14" s="68"/>
      <c r="H14" s="68"/>
      <c r="I14" s="68"/>
      <c r="J14" s="68"/>
      <c r="K14" s="68"/>
      <c r="L14" s="68"/>
      <c r="M14" s="75"/>
      <c r="N14" s="75"/>
      <c r="O14" s="75"/>
      <c r="P14" s="75"/>
      <c r="Q14" s="75"/>
      <c r="R14" s="75"/>
      <c r="S14" s="75"/>
      <c r="T14" s="75"/>
      <c r="U14" s="85"/>
      <c r="V14" s="75"/>
      <c r="W14" s="75"/>
      <c r="X14" s="75"/>
      <c r="Y14" s="75"/>
      <c r="Z14" s="3"/>
      <c r="AB14" s="6"/>
      <c r="AC14"/>
    </row>
    <row r="15" spans="2:29" ht="30" customHeight="1">
      <c r="B15" s="89"/>
      <c r="C15" s="78"/>
      <c r="D15" s="68"/>
      <c r="E15" s="68"/>
      <c r="F15" s="68"/>
      <c r="G15" s="68"/>
      <c r="H15" s="68"/>
      <c r="I15" s="68"/>
      <c r="J15" s="68"/>
      <c r="K15" s="68"/>
      <c r="L15" s="68"/>
      <c r="M15" s="76"/>
      <c r="N15" s="76"/>
      <c r="O15" s="76"/>
      <c r="P15" s="76"/>
      <c r="Q15" s="76"/>
      <c r="R15" s="76"/>
      <c r="S15" s="76"/>
      <c r="T15" s="76"/>
      <c r="U15" s="86"/>
      <c r="V15" s="76"/>
      <c r="W15" s="76"/>
      <c r="X15" s="76"/>
      <c r="Y15" s="76"/>
      <c r="Z15" s="3"/>
      <c r="AB15" s="6"/>
      <c r="AC15"/>
    </row>
    <row r="16" spans="2:29" ht="12.75">
      <c r="B16" s="15">
        <v>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4"/>
      <c r="T16" s="53"/>
      <c r="U16" s="55"/>
      <c r="V16" s="55"/>
      <c r="W16" s="52"/>
      <c r="X16" s="59"/>
      <c r="Y16" s="59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52"/>
      <c r="X17" s="59"/>
      <c r="Y17" s="59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1">
        <v>89.4059</v>
      </c>
      <c r="D18" s="52">
        <v>4.143</v>
      </c>
      <c r="E18" s="52">
        <v>1.242</v>
      </c>
      <c r="F18" s="52">
        <v>0.14</v>
      </c>
      <c r="G18" s="52">
        <v>0.2514</v>
      </c>
      <c r="H18" s="52">
        <v>0.0052</v>
      </c>
      <c r="I18" s="52">
        <v>0.054</v>
      </c>
      <c r="J18" s="52">
        <v>0.0598</v>
      </c>
      <c r="K18" s="52">
        <v>0.1097</v>
      </c>
      <c r="L18" s="52" t="s">
        <v>71</v>
      </c>
      <c r="M18" s="52">
        <v>3.1063</v>
      </c>
      <c r="N18" s="52">
        <v>1.4827</v>
      </c>
      <c r="O18" s="52">
        <v>0.7528</v>
      </c>
      <c r="P18" s="53">
        <v>34.19</v>
      </c>
      <c r="Q18" s="54">
        <v>8166</v>
      </c>
      <c r="R18" s="53">
        <v>37.87</v>
      </c>
      <c r="S18" s="54">
        <v>9045</v>
      </c>
      <c r="T18" s="53">
        <v>47.91</v>
      </c>
      <c r="U18" s="55"/>
      <c r="V18" s="55"/>
      <c r="W18" s="52"/>
      <c r="X18" s="59"/>
      <c r="Y18" s="59"/>
      <c r="AA18" s="4">
        <f t="shared" si="0"/>
        <v>100.00000000000001</v>
      </c>
      <c r="AB18" s="30" t="str">
        <f>IF(AA18=100,"ОК"," ")</f>
        <v>ОК</v>
      </c>
      <c r="AC18"/>
    </row>
    <row r="19" spans="2:29" ht="12.75">
      <c r="B19" s="15">
        <v>4</v>
      </c>
      <c r="C19" s="51">
        <v>88.9741</v>
      </c>
      <c r="D19" s="52">
        <v>4.1632</v>
      </c>
      <c r="E19" s="52">
        <v>1.2893</v>
      </c>
      <c r="F19" s="52">
        <v>0.143</v>
      </c>
      <c r="G19" s="52">
        <v>0.2647</v>
      </c>
      <c r="H19" s="52">
        <v>0.0048</v>
      </c>
      <c r="I19" s="52">
        <v>0.0545</v>
      </c>
      <c r="J19" s="52">
        <v>0.0603</v>
      </c>
      <c r="K19" s="52">
        <v>0.1178</v>
      </c>
      <c r="L19" s="52" t="s">
        <v>71</v>
      </c>
      <c r="M19" s="52">
        <v>3.2863</v>
      </c>
      <c r="N19" s="52">
        <v>1.642</v>
      </c>
      <c r="O19" s="52">
        <v>0.7567</v>
      </c>
      <c r="P19" s="53">
        <v>34.13</v>
      </c>
      <c r="Q19" s="54">
        <v>8152</v>
      </c>
      <c r="R19" s="53">
        <v>37.8</v>
      </c>
      <c r="S19" s="54">
        <v>9028</v>
      </c>
      <c r="T19" s="53">
        <v>47.69</v>
      </c>
      <c r="U19" s="55"/>
      <c r="V19" s="55"/>
      <c r="W19" s="52"/>
      <c r="X19" s="59"/>
      <c r="Y19" s="59"/>
      <c r="AA19" s="4">
        <f t="shared" si="0"/>
        <v>100.00000000000001</v>
      </c>
      <c r="AB19" s="30" t="str">
        <f aca="true" t="shared" si="1" ref="AB19:AB46">IF(AA19=100,"ОК"," ")</f>
        <v>ОК</v>
      </c>
      <c r="AC19"/>
    </row>
    <row r="20" spans="2:29" ht="12.75">
      <c r="B20" s="15">
        <v>5</v>
      </c>
      <c r="C20" s="51">
        <v>88.9695</v>
      </c>
      <c r="D20" s="52">
        <v>4.1319</v>
      </c>
      <c r="E20" s="52">
        <v>1.2842</v>
      </c>
      <c r="F20" s="52">
        <v>0.1433</v>
      </c>
      <c r="G20" s="52">
        <v>0.2652</v>
      </c>
      <c r="H20" s="52">
        <v>0.0048</v>
      </c>
      <c r="I20" s="52">
        <v>0.055</v>
      </c>
      <c r="J20" s="52">
        <v>0.0605</v>
      </c>
      <c r="K20" s="52">
        <v>0.1143</v>
      </c>
      <c r="L20" s="52" t="s">
        <v>71</v>
      </c>
      <c r="M20" s="52">
        <v>3.3085</v>
      </c>
      <c r="N20" s="52">
        <v>1.6628</v>
      </c>
      <c r="O20" s="52">
        <v>0.7568</v>
      </c>
      <c r="P20" s="53">
        <v>34.11</v>
      </c>
      <c r="Q20" s="54">
        <v>8147</v>
      </c>
      <c r="R20" s="53">
        <v>37.77</v>
      </c>
      <c r="S20" s="54">
        <v>9021</v>
      </c>
      <c r="T20" s="53">
        <v>47.65</v>
      </c>
      <c r="U20" s="55"/>
      <c r="V20" s="55"/>
      <c r="W20" s="52"/>
      <c r="X20" s="59"/>
      <c r="Y20" s="59"/>
      <c r="AA20" s="4">
        <f t="shared" si="0"/>
        <v>100</v>
      </c>
      <c r="AB20" s="30" t="str">
        <f t="shared" si="1"/>
        <v>ОК</v>
      </c>
      <c r="AC20"/>
    </row>
    <row r="21" spans="2:29" ht="12.75">
      <c r="B21" s="15">
        <v>6</v>
      </c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4"/>
      <c r="R21" s="53"/>
      <c r="S21" s="54"/>
      <c r="T21" s="53"/>
      <c r="U21" s="55"/>
      <c r="V21" s="55"/>
      <c r="W21" s="52"/>
      <c r="X21" s="59"/>
      <c r="Y21" s="59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4"/>
      <c r="R22" s="53"/>
      <c r="S22" s="54"/>
      <c r="T22" s="53"/>
      <c r="U22" s="55"/>
      <c r="V22" s="55"/>
      <c r="W22" s="52"/>
      <c r="X22" s="59"/>
      <c r="Y22" s="59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52"/>
      <c r="X23" s="59"/>
      <c r="Y23" s="59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1">
        <v>88.8917</v>
      </c>
      <c r="D24" s="52">
        <v>4.2438</v>
      </c>
      <c r="E24" s="52">
        <v>1.3085</v>
      </c>
      <c r="F24" s="52">
        <v>0.1414</v>
      </c>
      <c r="G24" s="52">
        <v>0.2621</v>
      </c>
      <c r="H24" s="52">
        <v>0.0048</v>
      </c>
      <c r="I24" s="52">
        <v>0.0538</v>
      </c>
      <c r="J24" s="52">
        <v>0.0593</v>
      </c>
      <c r="K24" s="52">
        <v>0.1113</v>
      </c>
      <c r="L24" s="52" t="s">
        <v>71</v>
      </c>
      <c r="M24" s="52">
        <v>3.3936</v>
      </c>
      <c r="N24" s="52">
        <v>1.5297</v>
      </c>
      <c r="O24" s="52">
        <v>0.7563</v>
      </c>
      <c r="P24" s="53">
        <v>34.15</v>
      </c>
      <c r="Q24" s="54">
        <v>8157</v>
      </c>
      <c r="R24" s="53">
        <v>37.83</v>
      </c>
      <c r="S24" s="54">
        <v>9036</v>
      </c>
      <c r="T24" s="53">
        <v>47.73</v>
      </c>
      <c r="U24" s="55"/>
      <c r="V24" s="55"/>
      <c r="W24" s="57"/>
      <c r="X24" s="59"/>
      <c r="Y24" s="59"/>
      <c r="AA24" s="4">
        <f t="shared" si="0"/>
        <v>100.00000000000001</v>
      </c>
      <c r="AB24" s="30" t="str">
        <f t="shared" si="1"/>
        <v>ОК</v>
      </c>
      <c r="AC24"/>
    </row>
    <row r="25" spans="2:29" ht="12.75">
      <c r="B25" s="15">
        <v>10</v>
      </c>
      <c r="C25" s="51">
        <v>88.79</v>
      </c>
      <c r="D25" s="52">
        <v>4.1924</v>
      </c>
      <c r="E25" s="52">
        <v>1.2997</v>
      </c>
      <c r="F25" s="52">
        <v>0.1424</v>
      </c>
      <c r="G25" s="52">
        <v>0.2631</v>
      </c>
      <c r="H25" s="52">
        <v>0.0046</v>
      </c>
      <c r="I25" s="52">
        <v>0.0548</v>
      </c>
      <c r="J25" s="52">
        <v>0.0604</v>
      </c>
      <c r="K25" s="52">
        <v>0.1135</v>
      </c>
      <c r="L25" s="52" t="s">
        <v>71</v>
      </c>
      <c r="M25" s="52">
        <v>3.4689</v>
      </c>
      <c r="N25" s="52">
        <v>1.6102</v>
      </c>
      <c r="O25" s="52">
        <v>0.7574</v>
      </c>
      <c r="P25" s="53">
        <v>34.09</v>
      </c>
      <c r="Q25" s="54">
        <v>8142</v>
      </c>
      <c r="R25" s="53">
        <v>37.76</v>
      </c>
      <c r="S25" s="54">
        <v>9019</v>
      </c>
      <c r="T25" s="53">
        <v>47.61</v>
      </c>
      <c r="U25" s="55"/>
      <c r="V25" s="55"/>
      <c r="W25" s="52"/>
      <c r="X25" s="59"/>
      <c r="Y25" s="59"/>
      <c r="AA25" s="4">
        <f t="shared" si="0"/>
        <v>100.00000000000001</v>
      </c>
      <c r="AB25" s="30" t="str">
        <f t="shared" si="1"/>
        <v>ОК</v>
      </c>
      <c r="AC25"/>
    </row>
    <row r="26" spans="2:29" ht="12.75">
      <c r="B26" s="15">
        <v>11</v>
      </c>
      <c r="C26" s="51">
        <v>88.8414</v>
      </c>
      <c r="D26" s="52">
        <v>4.1431</v>
      </c>
      <c r="E26" s="52">
        <v>1.2938</v>
      </c>
      <c r="F26" s="52">
        <v>0.1412</v>
      </c>
      <c r="G26" s="52">
        <v>0.2646</v>
      </c>
      <c r="H26" s="52">
        <v>0.0046</v>
      </c>
      <c r="I26" s="52">
        <v>0.0552</v>
      </c>
      <c r="J26" s="52">
        <v>0.0612</v>
      </c>
      <c r="K26" s="52">
        <v>0.1107</v>
      </c>
      <c r="L26" s="52" t="s">
        <v>71</v>
      </c>
      <c r="M26" s="52">
        <v>3.4542</v>
      </c>
      <c r="N26" s="52">
        <v>1.63</v>
      </c>
      <c r="O26" s="52">
        <v>0.7571</v>
      </c>
      <c r="P26" s="53">
        <v>34.07</v>
      </c>
      <c r="Q26" s="54">
        <v>8137</v>
      </c>
      <c r="R26" s="53">
        <v>37.73</v>
      </c>
      <c r="S26" s="54">
        <v>9012</v>
      </c>
      <c r="T26" s="53">
        <v>47.59</v>
      </c>
      <c r="U26" s="55">
        <v>-8.7</v>
      </c>
      <c r="V26" s="55">
        <v>-2.9</v>
      </c>
      <c r="W26" s="52" t="s">
        <v>35</v>
      </c>
      <c r="X26" s="59" t="s">
        <v>55</v>
      </c>
      <c r="Y26" s="59">
        <v>0.0014</v>
      </c>
      <c r="AA26" s="4">
        <f t="shared" si="0"/>
        <v>99.99999999999999</v>
      </c>
      <c r="AB26" s="30" t="str">
        <f t="shared" si="1"/>
        <v>ОК</v>
      </c>
      <c r="AC26"/>
    </row>
    <row r="27" spans="2:29" ht="12.75">
      <c r="B27" s="15">
        <v>12</v>
      </c>
      <c r="C27" s="51">
        <v>88.9047</v>
      </c>
      <c r="D27" s="52">
        <v>4.1403</v>
      </c>
      <c r="E27" s="52">
        <v>1.2949</v>
      </c>
      <c r="F27" s="52">
        <v>0.1443</v>
      </c>
      <c r="G27" s="52">
        <v>0.266</v>
      </c>
      <c r="H27" s="52">
        <v>0.0047</v>
      </c>
      <c r="I27" s="52">
        <v>0.0549</v>
      </c>
      <c r="J27" s="52">
        <v>0.0611</v>
      </c>
      <c r="K27" s="52">
        <v>0.1131</v>
      </c>
      <c r="L27" s="52" t="s">
        <v>71</v>
      </c>
      <c r="M27" s="52">
        <v>3.3812</v>
      </c>
      <c r="N27" s="52">
        <v>1.6348</v>
      </c>
      <c r="O27" s="52">
        <v>0.757</v>
      </c>
      <c r="P27" s="53">
        <v>34.1</v>
      </c>
      <c r="Q27" s="54">
        <v>8145</v>
      </c>
      <c r="R27" s="53">
        <v>37.77</v>
      </c>
      <c r="S27" s="54">
        <v>9021</v>
      </c>
      <c r="T27" s="53">
        <v>47.64</v>
      </c>
      <c r="U27" s="55"/>
      <c r="V27" s="55"/>
      <c r="W27" s="52"/>
      <c r="X27" s="59"/>
      <c r="Y27" s="59"/>
      <c r="AA27" s="4">
        <f t="shared" si="0"/>
        <v>100.00000000000001</v>
      </c>
      <c r="AB27" s="30" t="str">
        <f t="shared" si="1"/>
        <v>ОК</v>
      </c>
      <c r="AC27"/>
    </row>
    <row r="28" spans="2:29" ht="12.75">
      <c r="B28" s="15">
        <v>13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  <c r="R28" s="53"/>
      <c r="S28" s="54"/>
      <c r="T28" s="53"/>
      <c r="U28" s="55"/>
      <c r="V28" s="55"/>
      <c r="W28" s="52"/>
      <c r="X28" s="59"/>
      <c r="Y28" s="59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3"/>
      <c r="S29" s="54"/>
      <c r="T29" s="53"/>
      <c r="U29" s="55"/>
      <c r="V29" s="55"/>
      <c r="W29" s="52"/>
      <c r="X29" s="59"/>
      <c r="Y29" s="59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51">
        <v>88.8114</v>
      </c>
      <c r="D30" s="52">
        <v>4.1929</v>
      </c>
      <c r="E30" s="52">
        <v>1.295</v>
      </c>
      <c r="F30" s="52">
        <v>0.1406</v>
      </c>
      <c r="G30" s="52">
        <v>0.2646</v>
      </c>
      <c r="H30" s="52">
        <v>0.0046</v>
      </c>
      <c r="I30" s="52">
        <v>0.0537</v>
      </c>
      <c r="J30" s="52">
        <v>0.059</v>
      </c>
      <c r="K30" s="52">
        <v>0.1071</v>
      </c>
      <c r="L30" s="52" t="s">
        <v>71</v>
      </c>
      <c r="M30" s="52">
        <v>3.4346</v>
      </c>
      <c r="N30" s="52">
        <v>1.6365</v>
      </c>
      <c r="O30" s="52">
        <v>0.7572</v>
      </c>
      <c r="P30" s="53">
        <v>34.08</v>
      </c>
      <c r="Q30" s="54">
        <v>8140</v>
      </c>
      <c r="R30" s="53">
        <v>37.74</v>
      </c>
      <c r="S30" s="54">
        <v>9014</v>
      </c>
      <c r="T30" s="53">
        <v>47.6</v>
      </c>
      <c r="U30" s="55"/>
      <c r="V30" s="55"/>
      <c r="W30" s="52"/>
      <c r="X30" s="59"/>
      <c r="Y30" s="59"/>
      <c r="AA30" s="4">
        <f t="shared" si="0"/>
        <v>100.00000000000001</v>
      </c>
      <c r="AB30" s="30" t="str">
        <f t="shared" si="1"/>
        <v>ОК</v>
      </c>
      <c r="AC30"/>
    </row>
    <row r="31" spans="2:29" ht="12.75">
      <c r="B31" s="16">
        <v>16</v>
      </c>
      <c r="C31" s="56">
        <v>88.813</v>
      </c>
      <c r="D31" s="52">
        <v>4.1961</v>
      </c>
      <c r="E31" s="52">
        <v>1.2958</v>
      </c>
      <c r="F31" s="52">
        <v>0.1419</v>
      </c>
      <c r="G31" s="52">
        <v>0.2672</v>
      </c>
      <c r="H31" s="52">
        <v>0.0047</v>
      </c>
      <c r="I31" s="52">
        <v>0.0538</v>
      </c>
      <c r="J31" s="52">
        <v>0.0591</v>
      </c>
      <c r="K31" s="52">
        <v>0.1077</v>
      </c>
      <c r="L31" s="52" t="s">
        <v>71</v>
      </c>
      <c r="M31" s="52">
        <v>3.4452</v>
      </c>
      <c r="N31" s="52">
        <v>1.6155</v>
      </c>
      <c r="O31" s="52">
        <v>0.7572</v>
      </c>
      <c r="P31" s="53">
        <v>34.09</v>
      </c>
      <c r="Q31" s="54">
        <v>8142</v>
      </c>
      <c r="R31" s="53">
        <v>37.75</v>
      </c>
      <c r="S31" s="54">
        <v>9016</v>
      </c>
      <c r="T31" s="53">
        <v>47.62</v>
      </c>
      <c r="U31" s="55"/>
      <c r="V31" s="55"/>
      <c r="W31" s="52"/>
      <c r="X31" s="59"/>
      <c r="Y31" s="59"/>
      <c r="AA31" s="4">
        <f t="shared" si="0"/>
        <v>100</v>
      </c>
      <c r="AB31" s="30" t="str">
        <f t="shared" si="1"/>
        <v>ОК</v>
      </c>
      <c r="AC31"/>
    </row>
    <row r="32" spans="2:29" ht="12.75">
      <c r="B32" s="16">
        <v>17</v>
      </c>
      <c r="C32" s="56">
        <v>88.8604</v>
      </c>
      <c r="D32" s="52">
        <v>4.2165</v>
      </c>
      <c r="E32" s="52">
        <v>1.3152</v>
      </c>
      <c r="F32" s="52">
        <v>0.1436</v>
      </c>
      <c r="G32" s="52">
        <v>0.2674</v>
      </c>
      <c r="H32" s="52">
        <v>0.0043</v>
      </c>
      <c r="I32" s="52">
        <v>0.061</v>
      </c>
      <c r="J32" s="52">
        <v>0.06</v>
      </c>
      <c r="K32" s="52">
        <v>0.0975</v>
      </c>
      <c r="L32" s="52" t="s">
        <v>71</v>
      </c>
      <c r="M32" s="52">
        <v>3.3664</v>
      </c>
      <c r="N32" s="52">
        <v>1.6077</v>
      </c>
      <c r="O32" s="52">
        <v>0.7569</v>
      </c>
      <c r="P32" s="53">
        <v>34.13</v>
      </c>
      <c r="Q32" s="54">
        <v>8152</v>
      </c>
      <c r="R32" s="53">
        <v>37.8</v>
      </c>
      <c r="S32" s="54">
        <v>9028</v>
      </c>
      <c r="T32" s="53">
        <v>47.68</v>
      </c>
      <c r="U32" s="55">
        <v>-9.4</v>
      </c>
      <c r="V32" s="55">
        <v>-3.6</v>
      </c>
      <c r="W32" s="52"/>
      <c r="X32" s="59"/>
      <c r="Y32" s="59"/>
      <c r="AA32" s="4">
        <f t="shared" si="0"/>
        <v>100</v>
      </c>
      <c r="AB32" s="30" t="str">
        <f t="shared" si="1"/>
        <v>ОК</v>
      </c>
      <c r="AC32"/>
    </row>
    <row r="33" spans="2:29" ht="12.75">
      <c r="B33" s="16">
        <v>18</v>
      </c>
      <c r="C33" s="56">
        <v>88.789</v>
      </c>
      <c r="D33" s="52">
        <v>4.2948</v>
      </c>
      <c r="E33" s="52">
        <v>1.384</v>
      </c>
      <c r="F33" s="52">
        <v>0.1529</v>
      </c>
      <c r="G33" s="52">
        <v>0.2867</v>
      </c>
      <c r="H33" s="52">
        <v>0.0043</v>
      </c>
      <c r="I33" s="52">
        <v>0.0676</v>
      </c>
      <c r="J33" s="52">
        <v>0.0633</v>
      </c>
      <c r="K33" s="52">
        <v>0.0944</v>
      </c>
      <c r="L33" s="52" t="s">
        <v>71</v>
      </c>
      <c r="M33" s="52">
        <v>3.2298</v>
      </c>
      <c r="N33" s="52">
        <v>1.6332</v>
      </c>
      <c r="O33" s="52">
        <v>0.7585</v>
      </c>
      <c r="P33" s="53">
        <v>34.25</v>
      </c>
      <c r="Q33" s="54">
        <v>8180</v>
      </c>
      <c r="R33" s="53">
        <v>37.93</v>
      </c>
      <c r="S33" s="54">
        <v>9059</v>
      </c>
      <c r="T33" s="53">
        <v>47.8</v>
      </c>
      <c r="U33" s="55"/>
      <c r="V33" s="55"/>
      <c r="W33" s="52"/>
      <c r="X33" s="59"/>
      <c r="Y33" s="59"/>
      <c r="AA33" s="4">
        <f t="shared" si="0"/>
        <v>99.99999999999999</v>
      </c>
      <c r="AB33" s="30" t="str">
        <f t="shared" si="1"/>
        <v>ОК</v>
      </c>
      <c r="AC33"/>
    </row>
    <row r="34" spans="2:29" ht="12.75">
      <c r="B34" s="16">
        <v>19</v>
      </c>
      <c r="C34" s="56">
        <v>88.5515</v>
      </c>
      <c r="D34" s="52">
        <v>4.3042</v>
      </c>
      <c r="E34" s="52">
        <v>1.404</v>
      </c>
      <c r="F34" s="52">
        <v>0.1585</v>
      </c>
      <c r="G34" s="52">
        <v>0.2978</v>
      </c>
      <c r="H34" s="52">
        <v>0.0044</v>
      </c>
      <c r="I34" s="52">
        <v>0.0701</v>
      </c>
      <c r="J34" s="52">
        <v>0.0659</v>
      </c>
      <c r="K34" s="52">
        <v>0.0957</v>
      </c>
      <c r="L34" s="52" t="s">
        <v>71</v>
      </c>
      <c r="M34" s="52">
        <v>3.3955</v>
      </c>
      <c r="N34" s="52">
        <v>1.6524</v>
      </c>
      <c r="O34" s="52">
        <v>0.7603</v>
      </c>
      <c r="P34" s="53">
        <v>34.22</v>
      </c>
      <c r="Q34" s="54">
        <v>8173</v>
      </c>
      <c r="R34" s="53">
        <v>37.9</v>
      </c>
      <c r="S34" s="54">
        <v>9052</v>
      </c>
      <c r="T34" s="53">
        <v>47.7</v>
      </c>
      <c r="U34" s="55"/>
      <c r="V34" s="55"/>
      <c r="W34" s="52"/>
      <c r="X34" s="59"/>
      <c r="Y34" s="59"/>
      <c r="AA34" s="4">
        <f t="shared" si="0"/>
        <v>99.99999999999999</v>
      </c>
      <c r="AB34" s="30" t="str">
        <f t="shared" si="1"/>
        <v>ОК</v>
      </c>
      <c r="AC34"/>
    </row>
    <row r="35" spans="2:29" ht="12.75">
      <c r="B35" s="16">
        <v>20</v>
      </c>
      <c r="C35" s="5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4"/>
      <c r="R35" s="53"/>
      <c r="S35" s="54"/>
      <c r="T35" s="53"/>
      <c r="U35" s="55"/>
      <c r="V35" s="55"/>
      <c r="W35" s="52"/>
      <c r="X35" s="59"/>
      <c r="Y35" s="59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4"/>
      <c r="T36" s="53"/>
      <c r="U36" s="55"/>
      <c r="V36" s="55"/>
      <c r="W36" s="52"/>
      <c r="X36" s="59"/>
      <c r="Y36" s="59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6">
        <v>88.6936</v>
      </c>
      <c r="D37" s="52">
        <v>4.316</v>
      </c>
      <c r="E37" s="52">
        <v>1.4159</v>
      </c>
      <c r="F37" s="52">
        <v>0.1591</v>
      </c>
      <c r="G37" s="52">
        <v>0.3027</v>
      </c>
      <c r="H37" s="52">
        <v>0.0044</v>
      </c>
      <c r="I37" s="52">
        <v>0.072</v>
      </c>
      <c r="J37" s="52">
        <v>0.0685</v>
      </c>
      <c r="K37" s="52">
        <v>0.1032</v>
      </c>
      <c r="L37" s="52" t="s">
        <v>71</v>
      </c>
      <c r="M37" s="52">
        <v>3.2131</v>
      </c>
      <c r="N37" s="52">
        <v>1.6515</v>
      </c>
      <c r="O37" s="52">
        <v>0.76</v>
      </c>
      <c r="P37" s="53">
        <v>34.31</v>
      </c>
      <c r="Q37" s="54">
        <v>8195</v>
      </c>
      <c r="R37" s="53">
        <v>37.99</v>
      </c>
      <c r="S37" s="54">
        <v>9074</v>
      </c>
      <c r="T37" s="53">
        <v>47.83</v>
      </c>
      <c r="U37" s="55"/>
      <c r="V37" s="55"/>
      <c r="W37" s="52"/>
      <c r="X37" s="59"/>
      <c r="Y37" s="59"/>
      <c r="AA37" s="4">
        <f t="shared" si="0"/>
        <v>100</v>
      </c>
      <c r="AB37" s="30" t="str">
        <f t="shared" si="1"/>
        <v>ОК</v>
      </c>
      <c r="AC37"/>
    </row>
    <row r="38" spans="2:29" ht="12.75">
      <c r="B38" s="16">
        <v>23</v>
      </c>
      <c r="C38" s="56">
        <v>88.6897</v>
      </c>
      <c r="D38" s="52">
        <v>4.3074</v>
      </c>
      <c r="E38" s="52">
        <v>1.4146</v>
      </c>
      <c r="F38" s="52">
        <v>0.16</v>
      </c>
      <c r="G38" s="52">
        <v>0.3023</v>
      </c>
      <c r="H38" s="52">
        <v>0.0044</v>
      </c>
      <c r="I38" s="52">
        <v>0.0712</v>
      </c>
      <c r="J38" s="52">
        <v>0.068</v>
      </c>
      <c r="K38" s="52">
        <v>0.102</v>
      </c>
      <c r="L38" s="52" t="s">
        <v>71</v>
      </c>
      <c r="M38" s="52">
        <v>3.2383</v>
      </c>
      <c r="N38" s="52">
        <v>1.6421</v>
      </c>
      <c r="O38" s="52">
        <v>0.7599</v>
      </c>
      <c r="P38" s="53">
        <v>34.3</v>
      </c>
      <c r="Q38" s="54">
        <v>8192</v>
      </c>
      <c r="R38" s="53">
        <v>37.98</v>
      </c>
      <c r="S38" s="54">
        <v>9071</v>
      </c>
      <c r="T38" s="53">
        <v>47.82</v>
      </c>
      <c r="U38" s="55"/>
      <c r="V38" s="55"/>
      <c r="W38" s="52"/>
      <c r="X38" s="59"/>
      <c r="Y38" s="59"/>
      <c r="AA38" s="4">
        <f t="shared" si="0"/>
        <v>100</v>
      </c>
      <c r="AB38" s="30" t="str">
        <f t="shared" si="1"/>
        <v>ОК</v>
      </c>
      <c r="AC38"/>
    </row>
    <row r="39" spans="2:29" ht="12.75">
      <c r="B39" s="16">
        <v>24</v>
      </c>
      <c r="C39" s="56">
        <v>88.5317</v>
      </c>
      <c r="D39" s="52">
        <v>4.3649</v>
      </c>
      <c r="E39" s="52">
        <v>1.4259</v>
      </c>
      <c r="F39" s="52">
        <v>0.1606</v>
      </c>
      <c r="G39" s="52">
        <v>0.305</v>
      </c>
      <c r="H39" s="52">
        <v>0.0045</v>
      </c>
      <c r="I39" s="52">
        <v>0.0711</v>
      </c>
      <c r="J39" s="52">
        <v>0.0677</v>
      </c>
      <c r="K39" s="52">
        <v>0.1015</v>
      </c>
      <c r="L39" s="52">
        <v>0.0582</v>
      </c>
      <c r="M39" s="52">
        <v>3.378</v>
      </c>
      <c r="N39" s="52">
        <v>1.5891</v>
      </c>
      <c r="O39" s="52">
        <v>0.7605</v>
      </c>
      <c r="P39" s="53">
        <v>34.29</v>
      </c>
      <c r="Q39" s="54">
        <v>8190</v>
      </c>
      <c r="R39" s="53">
        <v>37.97</v>
      </c>
      <c r="S39" s="54">
        <v>9069</v>
      </c>
      <c r="T39" s="53">
        <v>47.79</v>
      </c>
      <c r="U39" s="55">
        <v>-8.9</v>
      </c>
      <c r="V39" s="55">
        <v>-2.4</v>
      </c>
      <c r="W39" s="52" t="s">
        <v>35</v>
      </c>
      <c r="X39" s="59" t="s">
        <v>55</v>
      </c>
      <c r="Y39" s="59">
        <v>0.0017</v>
      </c>
      <c r="AA39" s="4">
        <f t="shared" si="0"/>
        <v>100.05820000000001</v>
      </c>
      <c r="AB39" s="30" t="str">
        <f t="shared" si="1"/>
        <v> </v>
      </c>
      <c r="AC39"/>
    </row>
    <row r="40" spans="2:29" ht="12.75">
      <c r="B40" s="16">
        <v>25</v>
      </c>
      <c r="C40" s="56">
        <v>88.4774</v>
      </c>
      <c r="D40" s="52">
        <v>4.3309</v>
      </c>
      <c r="E40" s="52">
        <v>1.4208</v>
      </c>
      <c r="F40" s="52">
        <v>0.1587</v>
      </c>
      <c r="G40" s="52">
        <v>0.3029</v>
      </c>
      <c r="H40" s="52">
        <v>0.0042</v>
      </c>
      <c r="I40" s="52">
        <v>0.0708</v>
      </c>
      <c r="J40" s="52">
        <v>0.0675</v>
      </c>
      <c r="K40" s="52">
        <v>0.1009</v>
      </c>
      <c r="L40" s="52" t="s">
        <v>71</v>
      </c>
      <c r="M40" s="52">
        <v>3.4419</v>
      </c>
      <c r="N40" s="52">
        <v>1.624</v>
      </c>
      <c r="O40" s="52">
        <v>0.7608</v>
      </c>
      <c r="P40" s="53">
        <v>34.24</v>
      </c>
      <c r="Q40" s="54">
        <v>8178</v>
      </c>
      <c r="R40" s="53">
        <v>37.92</v>
      </c>
      <c r="S40" s="54">
        <v>9057</v>
      </c>
      <c r="T40" s="53">
        <v>47.71</v>
      </c>
      <c r="U40" s="55"/>
      <c r="V40" s="55"/>
      <c r="W40" s="52"/>
      <c r="X40" s="59"/>
      <c r="Y40" s="59"/>
      <c r="AA40" s="4">
        <f t="shared" si="0"/>
        <v>99.99999999999999</v>
      </c>
      <c r="AB40" s="30" t="str">
        <f t="shared" si="1"/>
        <v>ОК</v>
      </c>
      <c r="AC40"/>
    </row>
    <row r="41" spans="2:29" ht="12.75">
      <c r="B41" s="16">
        <v>26</v>
      </c>
      <c r="C41" s="56">
        <v>88.5188</v>
      </c>
      <c r="D41" s="52">
        <v>4.2916</v>
      </c>
      <c r="E41" s="52">
        <v>1.384</v>
      </c>
      <c r="F41" s="52">
        <v>0.1549</v>
      </c>
      <c r="G41" s="52">
        <v>0.2892</v>
      </c>
      <c r="H41" s="52">
        <v>0.0042</v>
      </c>
      <c r="I41" s="52">
        <v>0.069</v>
      </c>
      <c r="J41" s="52">
        <v>0.0654</v>
      </c>
      <c r="K41" s="52">
        <v>0.0976</v>
      </c>
      <c r="L41" s="52" t="s">
        <v>71</v>
      </c>
      <c r="M41" s="52">
        <v>3.437</v>
      </c>
      <c r="N41" s="52">
        <v>1.6883</v>
      </c>
      <c r="O41" s="52">
        <v>0.7604</v>
      </c>
      <c r="P41" s="53">
        <v>34.17</v>
      </c>
      <c r="Q41" s="54">
        <v>8161</v>
      </c>
      <c r="R41" s="53">
        <v>37.84</v>
      </c>
      <c r="S41" s="54">
        <v>9038</v>
      </c>
      <c r="T41" s="53">
        <v>47.63</v>
      </c>
      <c r="U41" s="55"/>
      <c r="V41" s="55"/>
      <c r="W41" s="52"/>
      <c r="X41" s="59"/>
      <c r="Y41" s="59"/>
      <c r="AA41" s="4">
        <f t="shared" si="0"/>
        <v>99.99999999999999</v>
      </c>
      <c r="AB41" s="30" t="str">
        <f t="shared" si="1"/>
        <v>ОК</v>
      </c>
      <c r="AC41"/>
    </row>
    <row r="42" spans="2:29" ht="12.75">
      <c r="B42" s="16">
        <v>27</v>
      </c>
      <c r="C42" s="5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4"/>
      <c r="R42" s="53"/>
      <c r="S42" s="54"/>
      <c r="T42" s="53"/>
      <c r="U42" s="55"/>
      <c r="V42" s="55"/>
      <c r="W42" s="52"/>
      <c r="X42" s="59"/>
      <c r="Y42" s="59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54"/>
      <c r="R43" s="53"/>
      <c r="S43" s="54"/>
      <c r="T43" s="53"/>
      <c r="U43" s="55"/>
      <c r="V43" s="55"/>
      <c r="W43" s="52"/>
      <c r="X43" s="59"/>
      <c r="Y43" s="59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6">
        <v>88.4545</v>
      </c>
      <c r="D44" s="52">
        <v>4.3026</v>
      </c>
      <c r="E44" s="52">
        <v>1.4102</v>
      </c>
      <c r="F44" s="52">
        <v>0.1599</v>
      </c>
      <c r="G44" s="52">
        <v>0.2953</v>
      </c>
      <c r="H44" s="52">
        <v>0.0038</v>
      </c>
      <c r="I44" s="52">
        <v>0.0681</v>
      </c>
      <c r="J44" s="52">
        <v>0.0638</v>
      </c>
      <c r="K44" s="52">
        <v>0.0945</v>
      </c>
      <c r="L44" s="52" t="s">
        <v>71</v>
      </c>
      <c r="M44" s="52">
        <v>3.4179</v>
      </c>
      <c r="N44" s="52">
        <v>1.7294</v>
      </c>
      <c r="O44" s="52">
        <v>0.7612</v>
      </c>
      <c r="P44" s="53">
        <v>34.18</v>
      </c>
      <c r="Q44" s="54">
        <v>8164</v>
      </c>
      <c r="R44" s="53">
        <v>37.85</v>
      </c>
      <c r="S44" s="54">
        <v>9040</v>
      </c>
      <c r="T44" s="53">
        <v>47.62</v>
      </c>
      <c r="U44" s="55"/>
      <c r="V44" s="55"/>
      <c r="W44" s="52"/>
      <c r="X44" s="59"/>
      <c r="Y44" s="59"/>
      <c r="AA44" s="4">
        <f t="shared" si="0"/>
        <v>99.99999999999999</v>
      </c>
      <c r="AB44" s="30" t="str">
        <f t="shared" si="1"/>
        <v>ОК</v>
      </c>
      <c r="AC44"/>
    </row>
    <row r="45" spans="2:29" ht="12.75" customHeight="1">
      <c r="B45" s="16">
        <v>30</v>
      </c>
      <c r="C45" s="56">
        <v>88.4379</v>
      </c>
      <c r="D45" s="52">
        <v>4.3076</v>
      </c>
      <c r="E45" s="52">
        <v>1.4145</v>
      </c>
      <c r="F45" s="52">
        <v>0.1559</v>
      </c>
      <c r="G45" s="52">
        <v>0.2872</v>
      </c>
      <c r="H45" s="52">
        <v>0.0041</v>
      </c>
      <c r="I45" s="52">
        <v>0.0649</v>
      </c>
      <c r="J45" s="52">
        <v>0.0595</v>
      </c>
      <c r="K45" s="52">
        <v>0.0887</v>
      </c>
      <c r="L45" s="52" t="s">
        <v>71</v>
      </c>
      <c r="M45" s="52">
        <v>3.4484</v>
      </c>
      <c r="N45" s="52">
        <v>1.7313</v>
      </c>
      <c r="O45" s="52">
        <v>0.7609</v>
      </c>
      <c r="P45" s="53">
        <v>34.15</v>
      </c>
      <c r="Q45" s="54">
        <v>8157</v>
      </c>
      <c r="R45" s="53">
        <v>37.82</v>
      </c>
      <c r="S45" s="54">
        <v>9033</v>
      </c>
      <c r="T45" s="58">
        <v>47.58</v>
      </c>
      <c r="U45" s="55"/>
      <c r="V45" s="55"/>
      <c r="W45" s="52"/>
      <c r="X45" s="59"/>
      <c r="Y45" s="59"/>
      <c r="AA45" s="4">
        <f t="shared" si="0"/>
        <v>100</v>
      </c>
      <c r="AB45" s="30" t="str">
        <f t="shared" si="1"/>
        <v>ОК</v>
      </c>
      <c r="AC45"/>
    </row>
    <row r="46" spans="2:29" ht="12.75" customHeight="1">
      <c r="B46" s="16">
        <v>31</v>
      </c>
      <c r="C46" s="56">
        <v>88.4585</v>
      </c>
      <c r="D46" s="52">
        <v>4.3015</v>
      </c>
      <c r="E46" s="52">
        <v>1.4143</v>
      </c>
      <c r="F46" s="52">
        <v>0.1573</v>
      </c>
      <c r="G46" s="52">
        <v>0.2889</v>
      </c>
      <c r="H46" s="52">
        <v>0.0041</v>
      </c>
      <c r="I46" s="52">
        <v>0.0644</v>
      </c>
      <c r="J46" s="52">
        <v>0.0584</v>
      </c>
      <c r="K46" s="52">
        <v>0.0845</v>
      </c>
      <c r="L46" s="52" t="s">
        <v>71</v>
      </c>
      <c r="M46" s="52">
        <v>3.4366</v>
      </c>
      <c r="N46" s="52">
        <v>1.7315</v>
      </c>
      <c r="O46" s="52">
        <v>0.7607</v>
      </c>
      <c r="P46" s="53">
        <v>34.15</v>
      </c>
      <c r="Q46" s="54">
        <v>8157</v>
      </c>
      <c r="R46" s="53">
        <v>37.82</v>
      </c>
      <c r="S46" s="54">
        <v>9033</v>
      </c>
      <c r="T46" s="53">
        <v>47.59</v>
      </c>
      <c r="U46" s="55">
        <v>-9.1</v>
      </c>
      <c r="V46" s="55">
        <v>-3.1</v>
      </c>
      <c r="W46" s="52"/>
      <c r="X46" s="59"/>
      <c r="Y46" s="59"/>
      <c r="AA46" s="4">
        <f t="shared" si="0"/>
        <v>100.00000000000001</v>
      </c>
      <c r="AB46" s="30" t="str">
        <f t="shared" si="1"/>
        <v>ОК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46"/>
      <c r="U50" s="47"/>
      <c r="V50" s="47"/>
      <c r="W50" s="69">
        <v>42522</v>
      </c>
      <c r="X50" s="70"/>
      <c r="Y50" s="48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7"/>
      <c r="V52" s="47"/>
      <c r="W52" s="69">
        <v>42522</v>
      </c>
      <c r="X52" s="70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B7:Y7"/>
    <mergeCell ref="B12:B15"/>
    <mergeCell ref="F13:F15"/>
    <mergeCell ref="Q13:Q15"/>
    <mergeCell ref="B10:Y10"/>
    <mergeCell ref="E13:E15"/>
    <mergeCell ref="M13:M15"/>
    <mergeCell ref="I13:I15"/>
    <mergeCell ref="X12:X15"/>
    <mergeCell ref="H13:H15"/>
    <mergeCell ref="L13:L15"/>
    <mergeCell ref="P13:P15"/>
    <mergeCell ref="S13:S15"/>
    <mergeCell ref="N13:N15"/>
    <mergeCell ref="C6:Y6"/>
    <mergeCell ref="B8:Y8"/>
    <mergeCell ref="B9:Y9"/>
    <mergeCell ref="K13:K15"/>
    <mergeCell ref="J13:J15"/>
    <mergeCell ref="W12:W15"/>
    <mergeCell ref="O13:O15"/>
    <mergeCell ref="R13:R15"/>
    <mergeCell ref="Y12:Y15"/>
    <mergeCell ref="U12:U15"/>
    <mergeCell ref="D13:D15"/>
    <mergeCell ref="G13:G15"/>
    <mergeCell ref="W52:X52"/>
    <mergeCell ref="C12:N12"/>
    <mergeCell ref="T13:T15"/>
    <mergeCell ref="O12:T12"/>
    <mergeCell ref="V12:V15"/>
    <mergeCell ref="W50:X50"/>
    <mergeCell ref="C48:Y48"/>
    <mergeCell ref="C13:C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22">
      <selection activeCell="R12" sqref="R12:R1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79" t="s">
        <v>36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19"/>
    </row>
    <row r="6" spans="2:25" ht="18" customHeight="1"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2:25" ht="37.5" customHeight="1">
      <c r="B7" s="80" t="s">
        <v>72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2:25" ht="18" customHeight="1">
      <c r="B8" s="82" t="s">
        <v>70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2:25" ht="18" customHeight="1"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2:25" ht="24" customHeight="1">
      <c r="B10" s="106" t="s">
        <v>73</v>
      </c>
      <c r="C10" s="10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4" t="s">
        <v>26</v>
      </c>
      <c r="C11" s="71" t="s">
        <v>40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95" t="s">
        <v>41</v>
      </c>
      <c r="X11" s="101" t="s">
        <v>43</v>
      </c>
      <c r="Y11" s="21"/>
      <c r="Z11"/>
    </row>
    <row r="12" spans="2:26" ht="48.75" customHeight="1">
      <c r="B12" s="75"/>
      <c r="C12" s="97" t="s">
        <v>74</v>
      </c>
      <c r="D12" s="97" t="s">
        <v>75</v>
      </c>
      <c r="E12" s="97" t="s">
        <v>56</v>
      </c>
      <c r="F12" s="96" t="s">
        <v>76</v>
      </c>
      <c r="G12" s="96" t="s">
        <v>58</v>
      </c>
      <c r="H12" s="98" t="s">
        <v>59</v>
      </c>
      <c r="I12" s="98" t="s">
        <v>60</v>
      </c>
      <c r="J12" s="98" t="s">
        <v>61</v>
      </c>
      <c r="K12" s="98" t="s">
        <v>62</v>
      </c>
      <c r="L12" s="98" t="s">
        <v>63</v>
      </c>
      <c r="M12" s="98" t="s">
        <v>64</v>
      </c>
      <c r="N12" s="98" t="s">
        <v>65</v>
      </c>
      <c r="O12" s="98" t="s">
        <v>66</v>
      </c>
      <c r="P12" s="98" t="s">
        <v>67</v>
      </c>
      <c r="Q12" s="98" t="s">
        <v>68</v>
      </c>
      <c r="R12" s="98" t="s">
        <v>69</v>
      </c>
      <c r="S12" s="74"/>
      <c r="T12" s="74"/>
      <c r="U12" s="74"/>
      <c r="V12" s="92"/>
      <c r="W12" s="95"/>
      <c r="X12" s="102"/>
      <c r="Y12" s="21"/>
      <c r="Z12"/>
    </row>
    <row r="13" spans="2:26" ht="15.75" customHeight="1">
      <c r="B13" s="75"/>
      <c r="C13" s="97"/>
      <c r="D13" s="97"/>
      <c r="E13" s="97"/>
      <c r="F13" s="96"/>
      <c r="G13" s="96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75"/>
      <c r="T13" s="75"/>
      <c r="U13" s="75"/>
      <c r="V13" s="93"/>
      <c r="W13" s="95"/>
      <c r="X13" s="102"/>
      <c r="Y13" s="21"/>
      <c r="Z13"/>
    </row>
    <row r="14" spans="2:26" ht="43.5" customHeight="1">
      <c r="B14" s="89"/>
      <c r="C14" s="97"/>
      <c r="D14" s="97"/>
      <c r="E14" s="97"/>
      <c r="F14" s="96"/>
      <c r="G14" s="96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76"/>
      <c r="T14" s="76"/>
      <c r="U14" s="76"/>
      <c r="V14" s="94"/>
      <c r="W14" s="95"/>
      <c r="X14" s="103"/>
      <c r="Y14" s="21"/>
      <c r="Z14"/>
    </row>
    <row r="15" spans="2:27" ht="15.75" customHeight="1">
      <c r="B15" s="60">
        <v>1</v>
      </c>
      <c r="C15" s="108">
        <v>365493.69</v>
      </c>
      <c r="D15" s="108">
        <v>10116.67</v>
      </c>
      <c r="E15" s="108">
        <v>327848.63</v>
      </c>
      <c r="F15" s="108">
        <v>149.85</v>
      </c>
      <c r="G15" s="108">
        <v>8955.28</v>
      </c>
      <c r="H15" s="108">
        <v>13346.56</v>
      </c>
      <c r="I15" s="108">
        <v>2525.82</v>
      </c>
      <c r="J15" s="108">
        <v>24999.5</v>
      </c>
      <c r="K15" s="108">
        <v>10394.66</v>
      </c>
      <c r="L15" s="108">
        <v>1781.97</v>
      </c>
      <c r="M15" s="108">
        <v>1643.82</v>
      </c>
      <c r="N15" s="108">
        <v>1470.84</v>
      </c>
      <c r="O15" s="108">
        <v>2115.99</v>
      </c>
      <c r="P15" s="108">
        <v>2737.68</v>
      </c>
      <c r="Q15" s="108">
        <v>5912.46</v>
      </c>
      <c r="R15" s="108">
        <v>4053.32</v>
      </c>
      <c r="S15" s="62"/>
      <c r="T15" s="62"/>
      <c r="U15" s="62"/>
      <c r="V15" s="62"/>
      <c r="W15" s="63">
        <f>SUM(C15:V15)</f>
        <v>783546.7399999999</v>
      </c>
      <c r="X15" s="64">
        <v>35.21</v>
      </c>
      <c r="Y15" s="22"/>
      <c r="Z15" s="104" t="s">
        <v>44</v>
      </c>
      <c r="AA15" s="104"/>
    </row>
    <row r="16" spans="2:27" ht="15.75">
      <c r="B16" s="60">
        <v>2</v>
      </c>
      <c r="C16" s="108">
        <v>369191.44</v>
      </c>
      <c r="D16" s="108">
        <v>26139.39</v>
      </c>
      <c r="E16" s="108">
        <v>368275.81</v>
      </c>
      <c r="F16" s="108">
        <v>135.05</v>
      </c>
      <c r="G16" s="108">
        <v>8031.21</v>
      </c>
      <c r="H16" s="108">
        <v>14626.86</v>
      </c>
      <c r="I16" s="108">
        <v>2339.64</v>
      </c>
      <c r="J16" s="108">
        <v>24459.49</v>
      </c>
      <c r="K16" s="108">
        <v>9701.68</v>
      </c>
      <c r="L16" s="108">
        <v>1831.13</v>
      </c>
      <c r="M16" s="108">
        <v>1478.29</v>
      </c>
      <c r="N16" s="108">
        <v>1442.79</v>
      </c>
      <c r="O16" s="108">
        <v>1851.34</v>
      </c>
      <c r="P16" s="108">
        <v>2495.69</v>
      </c>
      <c r="Q16" s="108">
        <v>5475.05</v>
      </c>
      <c r="R16" s="108">
        <v>3843.6</v>
      </c>
      <c r="S16" s="62"/>
      <c r="T16" s="62"/>
      <c r="U16" s="62"/>
      <c r="V16" s="62"/>
      <c r="W16" s="63">
        <f aca="true" t="shared" si="0" ref="W16:W45">SUM(C16:V16)</f>
        <v>841318.4600000001</v>
      </c>
      <c r="X16" s="64">
        <f>IF('[1]Паспорт'!P17&gt;0,'[1]Паспорт'!P17,X15)</f>
        <v>35.21</v>
      </c>
      <c r="Y16" s="22"/>
      <c r="Z16" s="104"/>
      <c r="AA16" s="104"/>
    </row>
    <row r="17" spans="2:27" ht="15.75">
      <c r="B17" s="60">
        <v>3</v>
      </c>
      <c r="C17" s="108">
        <v>353205.59</v>
      </c>
      <c r="D17" s="108">
        <v>36742.2</v>
      </c>
      <c r="E17" s="108">
        <v>454069.06</v>
      </c>
      <c r="F17" s="108">
        <v>120.22</v>
      </c>
      <c r="G17" s="108">
        <v>8510.55</v>
      </c>
      <c r="H17" s="108">
        <v>13472.01</v>
      </c>
      <c r="I17" s="108">
        <v>2275.97</v>
      </c>
      <c r="J17" s="108">
        <v>23711.78</v>
      </c>
      <c r="K17" s="108">
        <v>9206.25</v>
      </c>
      <c r="L17" s="108">
        <v>1760.7</v>
      </c>
      <c r="M17" s="108">
        <v>1210.01</v>
      </c>
      <c r="N17" s="108">
        <v>1427.89</v>
      </c>
      <c r="O17" s="108">
        <v>1350.56</v>
      </c>
      <c r="P17" s="108">
        <v>2281.17</v>
      </c>
      <c r="Q17" s="108">
        <v>5416.64</v>
      </c>
      <c r="R17" s="108">
        <v>3174.96</v>
      </c>
      <c r="S17" s="62"/>
      <c r="T17" s="62"/>
      <c r="U17" s="62"/>
      <c r="V17" s="62"/>
      <c r="W17" s="63">
        <f t="shared" si="0"/>
        <v>917935.5600000002</v>
      </c>
      <c r="X17" s="64">
        <f>IF('[1]Паспорт'!P18&gt;0,'[1]Паспорт'!P18,X16)</f>
        <v>35.28</v>
      </c>
      <c r="Y17" s="22"/>
      <c r="Z17" s="104"/>
      <c r="AA17" s="104"/>
    </row>
    <row r="18" spans="2:27" ht="15.75">
      <c r="B18" s="60">
        <v>4</v>
      </c>
      <c r="C18" s="108">
        <v>363872.5</v>
      </c>
      <c r="D18" s="108">
        <v>36797.55</v>
      </c>
      <c r="E18" s="108">
        <v>444003.78</v>
      </c>
      <c r="F18" s="108">
        <v>141.32</v>
      </c>
      <c r="G18" s="108">
        <v>7311.61</v>
      </c>
      <c r="H18" s="108">
        <v>11226.75</v>
      </c>
      <c r="I18" s="108">
        <v>2152.15</v>
      </c>
      <c r="J18" s="108">
        <v>22676.35</v>
      </c>
      <c r="K18" s="108">
        <v>10049.46</v>
      </c>
      <c r="L18" s="108">
        <v>1599.14</v>
      </c>
      <c r="M18" s="108">
        <v>1040.89</v>
      </c>
      <c r="N18" s="108">
        <v>1337.61</v>
      </c>
      <c r="O18" s="108">
        <v>1179.69</v>
      </c>
      <c r="P18" s="108">
        <v>2059.64</v>
      </c>
      <c r="Q18" s="108">
        <v>4901.32</v>
      </c>
      <c r="R18" s="108">
        <v>2560.61</v>
      </c>
      <c r="S18" s="62"/>
      <c r="T18" s="62"/>
      <c r="U18" s="62"/>
      <c r="V18" s="62"/>
      <c r="W18" s="63">
        <f t="shared" si="0"/>
        <v>912910.3699999999</v>
      </c>
      <c r="X18" s="64">
        <f>IF('[1]Паспорт'!P19&gt;0,'[1]Паспорт'!P19,X17)</f>
        <v>35.17</v>
      </c>
      <c r="Y18" s="22"/>
      <c r="Z18" s="104"/>
      <c r="AA18" s="104"/>
    </row>
    <row r="19" spans="2:27" ht="15.75">
      <c r="B19" s="60">
        <v>5</v>
      </c>
      <c r="C19" s="108">
        <v>325052.41</v>
      </c>
      <c r="D19" s="108">
        <v>37360.3</v>
      </c>
      <c r="E19" s="108">
        <v>488795.88</v>
      </c>
      <c r="F19" s="108">
        <v>158.89</v>
      </c>
      <c r="G19" s="108">
        <v>7780.77</v>
      </c>
      <c r="H19" s="108">
        <v>11800.88</v>
      </c>
      <c r="I19" s="108">
        <v>2163.81</v>
      </c>
      <c r="J19" s="108">
        <v>23344.31</v>
      </c>
      <c r="K19" s="108">
        <v>10351.23</v>
      </c>
      <c r="L19" s="108">
        <v>1593.7</v>
      </c>
      <c r="M19" s="108">
        <v>1050.64</v>
      </c>
      <c r="N19" s="108">
        <v>1326.19</v>
      </c>
      <c r="O19" s="108">
        <v>1125.33</v>
      </c>
      <c r="P19" s="108">
        <v>2171.6</v>
      </c>
      <c r="Q19" s="108">
        <v>4843.16</v>
      </c>
      <c r="R19" s="108">
        <v>2340.38</v>
      </c>
      <c r="S19" s="62"/>
      <c r="T19" s="62"/>
      <c r="U19" s="62"/>
      <c r="V19" s="62"/>
      <c r="W19" s="63">
        <f t="shared" si="0"/>
        <v>921259.48</v>
      </c>
      <c r="X19" s="64">
        <f>IF('[1]Паспорт'!P20&gt;0,'[1]Паспорт'!P20,X18)</f>
        <v>35.15</v>
      </c>
      <c r="Y19" s="22"/>
      <c r="Z19" s="104"/>
      <c r="AA19" s="104"/>
    </row>
    <row r="20" spans="2:27" ht="15.75" customHeight="1">
      <c r="B20" s="60">
        <v>6</v>
      </c>
      <c r="C20" s="108">
        <v>384675.47</v>
      </c>
      <c r="D20" s="108">
        <v>37545.45</v>
      </c>
      <c r="E20" s="108">
        <v>565115.13</v>
      </c>
      <c r="F20" s="108">
        <v>198.56</v>
      </c>
      <c r="G20" s="108">
        <v>10185.14</v>
      </c>
      <c r="H20" s="108">
        <v>15758.89</v>
      </c>
      <c r="I20" s="108">
        <v>2491.68</v>
      </c>
      <c r="J20" s="108">
        <v>30234.47</v>
      </c>
      <c r="K20" s="108">
        <v>14628.7</v>
      </c>
      <c r="L20" s="108">
        <v>2164.45</v>
      </c>
      <c r="M20" s="108">
        <v>1443.88</v>
      </c>
      <c r="N20" s="108">
        <v>1611.88</v>
      </c>
      <c r="O20" s="108">
        <v>1921.42</v>
      </c>
      <c r="P20" s="108">
        <v>3120.73</v>
      </c>
      <c r="Q20" s="108">
        <v>6660.99</v>
      </c>
      <c r="R20" s="108">
        <v>3434.82</v>
      </c>
      <c r="S20" s="62"/>
      <c r="T20" s="62"/>
      <c r="U20" s="62"/>
      <c r="V20" s="62"/>
      <c r="W20" s="63">
        <f t="shared" si="0"/>
        <v>1081191.66</v>
      </c>
      <c r="X20" s="64">
        <f>IF('[1]Паспорт'!P21&gt;0,'[1]Паспорт'!P21,X19)</f>
        <v>35.19</v>
      </c>
      <c r="Y20" s="22"/>
      <c r="Z20" s="104"/>
      <c r="AA20" s="104"/>
    </row>
    <row r="21" spans="2:27" ht="15.75">
      <c r="B21" s="60">
        <v>7</v>
      </c>
      <c r="C21" s="108">
        <v>380476.88</v>
      </c>
      <c r="D21" s="108">
        <v>35141.01</v>
      </c>
      <c r="E21" s="108">
        <v>496678.25</v>
      </c>
      <c r="F21" s="108">
        <v>151.22</v>
      </c>
      <c r="G21" s="108">
        <v>9058.42</v>
      </c>
      <c r="H21" s="108">
        <v>14057.79</v>
      </c>
      <c r="I21" s="108">
        <v>2336.28</v>
      </c>
      <c r="J21" s="108">
        <v>26960.2</v>
      </c>
      <c r="K21" s="108">
        <v>14453.71</v>
      </c>
      <c r="L21" s="108">
        <v>1732.62</v>
      </c>
      <c r="M21" s="108">
        <v>1264.29</v>
      </c>
      <c r="N21" s="108">
        <v>1532.21</v>
      </c>
      <c r="O21" s="108">
        <v>1495.04</v>
      </c>
      <c r="P21" s="108">
        <v>2627.35</v>
      </c>
      <c r="Q21" s="108">
        <v>5818.24</v>
      </c>
      <c r="R21" s="108">
        <v>3225.7</v>
      </c>
      <c r="S21" s="62"/>
      <c r="T21" s="62"/>
      <c r="U21" s="62"/>
      <c r="V21" s="62"/>
      <c r="W21" s="63">
        <f t="shared" si="0"/>
        <v>997009.21</v>
      </c>
      <c r="X21" s="64">
        <f>IF('[1]Паспорт'!P22&gt;0,'[1]Паспорт'!P22,X20)</f>
        <v>35.21</v>
      </c>
      <c r="Y21" s="22"/>
      <c r="Z21" s="104"/>
      <c r="AA21" s="104"/>
    </row>
    <row r="22" spans="2:27" ht="15.75">
      <c r="B22" s="60">
        <v>8</v>
      </c>
      <c r="C22" s="108">
        <v>369061.19</v>
      </c>
      <c r="D22" s="108">
        <v>29528.12</v>
      </c>
      <c r="E22" s="108">
        <v>381066.31</v>
      </c>
      <c r="F22" s="108">
        <v>135.42</v>
      </c>
      <c r="G22" s="108">
        <v>6308.51</v>
      </c>
      <c r="H22" s="108">
        <v>9618.59</v>
      </c>
      <c r="I22" s="108">
        <v>2050.16</v>
      </c>
      <c r="J22" s="108">
        <v>18385.12</v>
      </c>
      <c r="K22" s="108">
        <v>9397.75</v>
      </c>
      <c r="L22" s="108">
        <v>1330.08</v>
      </c>
      <c r="M22" s="108">
        <v>1080.94</v>
      </c>
      <c r="N22" s="108">
        <v>1328.4</v>
      </c>
      <c r="O22" s="108">
        <v>1028.86</v>
      </c>
      <c r="P22" s="108">
        <v>1905.72</v>
      </c>
      <c r="Q22" s="108">
        <v>4369.75</v>
      </c>
      <c r="R22" s="108">
        <v>2278.65</v>
      </c>
      <c r="S22" s="62"/>
      <c r="T22" s="62"/>
      <c r="U22" s="62"/>
      <c r="V22" s="62"/>
      <c r="W22" s="63">
        <f t="shared" si="0"/>
        <v>838873.57</v>
      </c>
      <c r="X22" s="64">
        <f>IF('[1]Паспорт'!P23&gt;0,'[1]Паспорт'!P23,X21)</f>
        <v>35.21</v>
      </c>
      <c r="Y22" s="22"/>
      <c r="Z22" s="104"/>
      <c r="AA22" s="104"/>
    </row>
    <row r="23" spans="2:27" ht="15" customHeight="1">
      <c r="B23" s="60">
        <v>9</v>
      </c>
      <c r="C23" s="108">
        <v>372227.5</v>
      </c>
      <c r="D23" s="108">
        <v>30048.81</v>
      </c>
      <c r="E23" s="108">
        <v>406220.25</v>
      </c>
      <c r="F23" s="108">
        <v>116.09</v>
      </c>
      <c r="G23" s="108">
        <v>5269.32</v>
      </c>
      <c r="H23" s="108">
        <v>10943.28</v>
      </c>
      <c r="I23" s="108">
        <v>2006.58</v>
      </c>
      <c r="J23" s="108">
        <v>16948.36</v>
      </c>
      <c r="K23" s="108">
        <v>7616.44</v>
      </c>
      <c r="L23" s="108">
        <v>1096.05</v>
      </c>
      <c r="M23" s="108">
        <v>898.77</v>
      </c>
      <c r="N23" s="108">
        <v>1246.58</v>
      </c>
      <c r="O23" s="108">
        <v>1024.15</v>
      </c>
      <c r="P23" s="108">
        <v>1646.79</v>
      </c>
      <c r="Q23" s="108">
        <v>4014.52</v>
      </c>
      <c r="R23" s="108">
        <v>1960.65</v>
      </c>
      <c r="S23" s="62"/>
      <c r="T23" s="62"/>
      <c r="U23" s="62"/>
      <c r="V23" s="62"/>
      <c r="W23" s="63">
        <f t="shared" si="0"/>
        <v>863284.14</v>
      </c>
      <c r="X23" s="64">
        <f>IF('[1]Паспорт'!P24&gt;0,'[1]Паспорт'!P24,X22)</f>
        <v>35.21</v>
      </c>
      <c r="Y23" s="22"/>
      <c r="Z23" s="104"/>
      <c r="AA23" s="104"/>
    </row>
    <row r="24" spans="2:26" ht="15.75">
      <c r="B24" s="60">
        <v>10</v>
      </c>
      <c r="C24" s="108">
        <v>359994.56</v>
      </c>
      <c r="D24" s="108">
        <v>32918.72</v>
      </c>
      <c r="E24" s="108">
        <v>483071.78</v>
      </c>
      <c r="F24" s="108">
        <v>107.28</v>
      </c>
      <c r="G24" s="108">
        <v>4585.55</v>
      </c>
      <c r="H24" s="108">
        <v>8702.5</v>
      </c>
      <c r="I24" s="108">
        <v>1865.6</v>
      </c>
      <c r="J24" s="108">
        <v>14825.21</v>
      </c>
      <c r="K24" s="108">
        <v>6196.62</v>
      </c>
      <c r="L24" s="108">
        <v>998.94</v>
      </c>
      <c r="M24" s="108">
        <v>740.45</v>
      </c>
      <c r="N24" s="108">
        <v>1128.48</v>
      </c>
      <c r="O24" s="108">
        <v>734.88</v>
      </c>
      <c r="P24" s="108">
        <v>1504</v>
      </c>
      <c r="Q24" s="108">
        <v>3264.13</v>
      </c>
      <c r="R24" s="108">
        <v>1603.22</v>
      </c>
      <c r="S24" s="62"/>
      <c r="T24" s="62"/>
      <c r="U24" s="62"/>
      <c r="V24" s="62"/>
      <c r="W24" s="63">
        <f t="shared" si="0"/>
        <v>922241.9199999999</v>
      </c>
      <c r="X24" s="64">
        <f>IF('[1]Паспорт'!P25&gt;0,'[1]Паспорт'!P25,X23)</f>
        <v>35.12</v>
      </c>
      <c r="Y24" s="22"/>
      <c r="Z24" s="29"/>
    </row>
    <row r="25" spans="2:26" ht="15.75">
      <c r="B25" s="60">
        <v>11</v>
      </c>
      <c r="C25" s="108">
        <v>349880.88</v>
      </c>
      <c r="D25" s="108">
        <v>36021.38</v>
      </c>
      <c r="E25" s="108">
        <v>461617.25</v>
      </c>
      <c r="F25" s="108">
        <v>112.73</v>
      </c>
      <c r="G25" s="108">
        <v>3677.58</v>
      </c>
      <c r="H25" s="108">
        <v>9118.29</v>
      </c>
      <c r="I25" s="108">
        <v>1889.13</v>
      </c>
      <c r="J25" s="108">
        <v>16399.79</v>
      </c>
      <c r="K25" s="108">
        <v>6692.76</v>
      </c>
      <c r="L25" s="108">
        <v>1048.08</v>
      </c>
      <c r="M25" s="108">
        <v>704.12</v>
      </c>
      <c r="N25" s="108">
        <v>1114.44</v>
      </c>
      <c r="O25" s="108">
        <v>717.45</v>
      </c>
      <c r="P25" s="108">
        <v>1417.39</v>
      </c>
      <c r="Q25" s="108">
        <v>3579.96</v>
      </c>
      <c r="R25" s="108">
        <v>1470.57</v>
      </c>
      <c r="S25" s="62"/>
      <c r="T25" s="62"/>
      <c r="U25" s="62"/>
      <c r="V25" s="62"/>
      <c r="W25" s="63">
        <f t="shared" si="0"/>
        <v>895461.7999999998</v>
      </c>
      <c r="X25" s="64">
        <f>IF('[1]Паспорт'!P26&gt;0,'[1]Паспорт'!P26,X24)</f>
        <v>34.62</v>
      </c>
      <c r="Y25" s="22"/>
      <c r="Z25" s="29"/>
    </row>
    <row r="26" spans="2:27" ht="15.75" customHeight="1">
      <c r="B26" s="60">
        <v>12</v>
      </c>
      <c r="C26" s="108">
        <v>347220.41</v>
      </c>
      <c r="D26" s="108">
        <v>33782.25</v>
      </c>
      <c r="E26" s="108">
        <v>462807.03</v>
      </c>
      <c r="F26" s="108">
        <v>106.51</v>
      </c>
      <c r="G26" s="108">
        <v>4782.47</v>
      </c>
      <c r="H26" s="108">
        <v>8468.52</v>
      </c>
      <c r="I26" s="108">
        <v>1947.27</v>
      </c>
      <c r="J26" s="108">
        <v>15525.8</v>
      </c>
      <c r="K26" s="108">
        <v>7301.06</v>
      </c>
      <c r="L26" s="108">
        <v>943.91</v>
      </c>
      <c r="M26" s="108">
        <v>724.39</v>
      </c>
      <c r="N26" s="108">
        <v>1151.23</v>
      </c>
      <c r="O26" s="108">
        <v>793.12</v>
      </c>
      <c r="P26" s="108">
        <v>1430.7</v>
      </c>
      <c r="Q26" s="108">
        <v>3536.29</v>
      </c>
      <c r="R26" s="108">
        <v>1356.27</v>
      </c>
      <c r="S26" s="62"/>
      <c r="T26" s="62"/>
      <c r="U26" s="62"/>
      <c r="V26" s="62"/>
      <c r="W26" s="63">
        <f t="shared" si="0"/>
        <v>891877.2300000001</v>
      </c>
      <c r="X26" s="64">
        <f>IF('[1]Паспорт'!P27&gt;0,'[1]Паспорт'!P27,X25)</f>
        <v>33.81</v>
      </c>
      <c r="Y26" s="22"/>
      <c r="Z26" s="105" t="s">
        <v>42</v>
      </c>
      <c r="AA26" s="105"/>
    </row>
    <row r="27" spans="2:27" ht="15.75">
      <c r="B27" s="60">
        <v>13</v>
      </c>
      <c r="C27" s="108">
        <v>310545.56</v>
      </c>
      <c r="D27" s="108">
        <v>30327.96</v>
      </c>
      <c r="E27" s="108">
        <v>373517.66</v>
      </c>
      <c r="F27" s="108">
        <v>106.12</v>
      </c>
      <c r="G27" s="108">
        <v>5520.23</v>
      </c>
      <c r="H27" s="108">
        <v>9318.44</v>
      </c>
      <c r="I27" s="108">
        <v>1834.38</v>
      </c>
      <c r="J27" s="108">
        <v>13971.92</v>
      </c>
      <c r="K27" s="108">
        <v>6772.81</v>
      </c>
      <c r="L27" s="108">
        <v>950.75</v>
      </c>
      <c r="M27" s="108">
        <v>756.77</v>
      </c>
      <c r="N27" s="108">
        <v>1157.12</v>
      </c>
      <c r="O27" s="108">
        <v>751.13</v>
      </c>
      <c r="P27" s="108">
        <v>1556.39</v>
      </c>
      <c r="Q27" s="108">
        <v>3582.13</v>
      </c>
      <c r="R27" s="108">
        <v>1600.82</v>
      </c>
      <c r="S27" s="62"/>
      <c r="T27" s="62"/>
      <c r="U27" s="62"/>
      <c r="V27" s="62"/>
      <c r="W27" s="63">
        <f t="shared" si="0"/>
        <v>762270.19</v>
      </c>
      <c r="X27" s="64">
        <f>IF('[1]Паспорт'!P28&gt;0,'[1]Паспорт'!P28,X26)</f>
        <v>33.44</v>
      </c>
      <c r="Y27" s="22"/>
      <c r="Z27" s="105"/>
      <c r="AA27" s="105"/>
    </row>
    <row r="28" spans="2:27" ht="15.75">
      <c r="B28" s="60">
        <v>14</v>
      </c>
      <c r="C28" s="108">
        <v>323948.47</v>
      </c>
      <c r="D28" s="108">
        <v>34007.46</v>
      </c>
      <c r="E28" s="108">
        <v>447977.19</v>
      </c>
      <c r="F28" s="108">
        <v>183.11</v>
      </c>
      <c r="G28" s="108">
        <v>7629.54</v>
      </c>
      <c r="H28" s="108">
        <v>12195.03</v>
      </c>
      <c r="I28" s="108">
        <v>2152.09</v>
      </c>
      <c r="J28" s="108">
        <v>21057.96</v>
      </c>
      <c r="K28" s="108">
        <v>10521.29</v>
      </c>
      <c r="L28" s="108">
        <v>1300.4</v>
      </c>
      <c r="M28" s="108">
        <v>1216.15</v>
      </c>
      <c r="N28" s="108">
        <v>1381.04</v>
      </c>
      <c r="O28" s="108">
        <v>1286.14</v>
      </c>
      <c r="P28" s="108">
        <v>2439.69</v>
      </c>
      <c r="Q28" s="108">
        <v>4936.67</v>
      </c>
      <c r="R28" s="108">
        <v>2378.39</v>
      </c>
      <c r="S28" s="62"/>
      <c r="T28" s="62"/>
      <c r="U28" s="62"/>
      <c r="V28" s="62"/>
      <c r="W28" s="63">
        <f t="shared" si="0"/>
        <v>874610.6200000001</v>
      </c>
      <c r="X28" s="64">
        <f>IF('[1]Паспорт'!P29&gt;0,'[1]Паспорт'!P29,X27)</f>
        <v>33.26</v>
      </c>
      <c r="Y28" s="22"/>
      <c r="Z28" s="105"/>
      <c r="AA28" s="105"/>
    </row>
    <row r="29" spans="2:27" ht="15.75">
      <c r="B29" s="60">
        <v>15</v>
      </c>
      <c r="C29" s="108">
        <v>328887.97</v>
      </c>
      <c r="D29" s="108">
        <v>37763.42</v>
      </c>
      <c r="E29" s="108">
        <v>453030.84</v>
      </c>
      <c r="F29" s="108">
        <v>163.71</v>
      </c>
      <c r="G29" s="108">
        <v>8064.86</v>
      </c>
      <c r="H29" s="108">
        <v>13207.5</v>
      </c>
      <c r="I29" s="108">
        <v>2092.22</v>
      </c>
      <c r="J29" s="108">
        <v>20757.04</v>
      </c>
      <c r="K29" s="108">
        <v>9409.17</v>
      </c>
      <c r="L29" s="108">
        <v>1098.86</v>
      </c>
      <c r="M29" s="108">
        <v>1032.74</v>
      </c>
      <c r="N29" s="108">
        <v>1402.85</v>
      </c>
      <c r="O29" s="108">
        <v>1077.64</v>
      </c>
      <c r="P29" s="108">
        <v>2674.67</v>
      </c>
      <c r="Q29" s="108">
        <v>4454.89</v>
      </c>
      <c r="R29" s="108">
        <v>2319.14</v>
      </c>
      <c r="S29" s="62"/>
      <c r="T29" s="62"/>
      <c r="U29" s="62"/>
      <c r="V29" s="62"/>
      <c r="W29" s="63">
        <f t="shared" si="0"/>
        <v>887437.52</v>
      </c>
      <c r="X29" s="64">
        <f>IF('[1]Паспорт'!P30&gt;0,'[1]Паспорт'!P30,X28)</f>
        <v>33.26</v>
      </c>
      <c r="Y29" s="22"/>
      <c r="Z29" s="105"/>
      <c r="AA29" s="105"/>
    </row>
    <row r="30" spans="2:27" ht="15.75">
      <c r="B30" s="61">
        <v>16</v>
      </c>
      <c r="C30" s="108">
        <v>332570.41</v>
      </c>
      <c r="D30" s="108">
        <v>33530.07</v>
      </c>
      <c r="E30" s="108">
        <v>426561.47</v>
      </c>
      <c r="F30" s="108">
        <v>128.5</v>
      </c>
      <c r="G30" s="108">
        <v>5331.7</v>
      </c>
      <c r="H30" s="108">
        <v>10483.62</v>
      </c>
      <c r="I30" s="108">
        <v>1968.57</v>
      </c>
      <c r="J30" s="108">
        <v>15955.58</v>
      </c>
      <c r="K30" s="108">
        <v>7734.6</v>
      </c>
      <c r="L30" s="108">
        <v>862.76</v>
      </c>
      <c r="M30" s="108">
        <v>801.32</v>
      </c>
      <c r="N30" s="108">
        <v>1190.11</v>
      </c>
      <c r="O30" s="108">
        <v>935.94</v>
      </c>
      <c r="P30" s="108">
        <v>1980.43</v>
      </c>
      <c r="Q30" s="108">
        <v>3810.5</v>
      </c>
      <c r="R30" s="108">
        <v>1519.78</v>
      </c>
      <c r="S30" s="62"/>
      <c r="T30" s="62"/>
      <c r="U30" s="62"/>
      <c r="V30" s="62"/>
      <c r="W30" s="63">
        <f t="shared" si="0"/>
        <v>845365.3599999998</v>
      </c>
      <c r="X30" s="64">
        <f>IF('[1]Паспорт'!P31&gt;0,'[1]Паспорт'!P31,X29)</f>
        <v>33.26</v>
      </c>
      <c r="Y30" s="22"/>
      <c r="Z30" s="105"/>
      <c r="AA30" s="105"/>
    </row>
    <row r="31" spans="2:27" ht="15.75">
      <c r="B31" s="61">
        <v>17</v>
      </c>
      <c r="C31" s="108">
        <v>325405.09</v>
      </c>
      <c r="D31" s="108">
        <v>34243.92</v>
      </c>
      <c r="E31" s="108">
        <v>374641.16</v>
      </c>
      <c r="F31" s="108">
        <v>104.45</v>
      </c>
      <c r="G31" s="108">
        <v>4931.2</v>
      </c>
      <c r="H31" s="108">
        <v>8851.22</v>
      </c>
      <c r="I31" s="108">
        <v>1902.39</v>
      </c>
      <c r="J31" s="108">
        <v>16938.29</v>
      </c>
      <c r="K31" s="108">
        <v>7522.83</v>
      </c>
      <c r="L31" s="108">
        <v>861.6</v>
      </c>
      <c r="M31" s="108">
        <v>779.16</v>
      </c>
      <c r="N31" s="108">
        <v>1165.75</v>
      </c>
      <c r="O31" s="108">
        <v>669.22</v>
      </c>
      <c r="P31" s="108">
        <v>1720.54</v>
      </c>
      <c r="Q31" s="108">
        <v>3555.67</v>
      </c>
      <c r="R31" s="108">
        <v>1545.17</v>
      </c>
      <c r="S31" s="62"/>
      <c r="T31" s="62"/>
      <c r="U31" s="62"/>
      <c r="V31" s="62"/>
      <c r="W31" s="63">
        <f t="shared" si="0"/>
        <v>784837.6599999999</v>
      </c>
      <c r="X31" s="64">
        <f>IF('[1]Паспорт'!P32&gt;0,'[1]Паспорт'!P32,X30)</f>
        <v>33.37</v>
      </c>
      <c r="Y31" s="22"/>
      <c r="Z31" s="105"/>
      <c r="AA31" s="105"/>
    </row>
    <row r="32" spans="2:26" ht="15.75">
      <c r="B32" s="61">
        <v>18</v>
      </c>
      <c r="C32" s="108">
        <v>273172.91</v>
      </c>
      <c r="D32" s="108">
        <v>30314.21</v>
      </c>
      <c r="E32" s="108">
        <v>454177.88</v>
      </c>
      <c r="F32" s="108">
        <v>123.47</v>
      </c>
      <c r="G32" s="108">
        <v>6754.28</v>
      </c>
      <c r="H32" s="108">
        <v>10217.07</v>
      </c>
      <c r="I32" s="108">
        <v>2029.46</v>
      </c>
      <c r="J32" s="108">
        <v>17756.26</v>
      </c>
      <c r="K32" s="108">
        <v>8462.25</v>
      </c>
      <c r="L32" s="108">
        <v>789.82</v>
      </c>
      <c r="M32" s="108">
        <v>774.89</v>
      </c>
      <c r="N32" s="108">
        <v>1185.4</v>
      </c>
      <c r="O32" s="108">
        <v>949.2</v>
      </c>
      <c r="P32" s="108">
        <v>1869.35</v>
      </c>
      <c r="Q32" s="108">
        <v>3860.53</v>
      </c>
      <c r="R32" s="108">
        <v>1559.65</v>
      </c>
      <c r="S32" s="62"/>
      <c r="T32" s="62"/>
      <c r="U32" s="62"/>
      <c r="V32" s="62"/>
      <c r="W32" s="63">
        <f t="shared" si="0"/>
        <v>813996.6299999999</v>
      </c>
      <c r="X32" s="64">
        <f>IF('[1]Паспорт'!P33&gt;0,'[1]Паспорт'!P33,X31)</f>
        <v>33.35</v>
      </c>
      <c r="Y32" s="22"/>
      <c r="Z32" s="29"/>
    </row>
    <row r="33" spans="2:26" ht="15.75">
      <c r="B33" s="61">
        <v>19</v>
      </c>
      <c r="C33" s="108">
        <v>285910.06</v>
      </c>
      <c r="D33" s="108">
        <v>36650.65</v>
      </c>
      <c r="E33" s="108">
        <v>438580.16</v>
      </c>
      <c r="F33" s="108">
        <v>171.92</v>
      </c>
      <c r="G33" s="108">
        <v>7956.57</v>
      </c>
      <c r="H33" s="108">
        <v>12695.08</v>
      </c>
      <c r="I33" s="108">
        <v>2179.24</v>
      </c>
      <c r="J33" s="108">
        <v>20131.18</v>
      </c>
      <c r="K33" s="108">
        <v>10698.31</v>
      </c>
      <c r="L33" s="108">
        <v>1181.58</v>
      </c>
      <c r="M33" s="108">
        <v>878.61</v>
      </c>
      <c r="N33" s="108">
        <v>1294.94</v>
      </c>
      <c r="O33" s="108">
        <v>892.4</v>
      </c>
      <c r="P33" s="108">
        <v>2514.21</v>
      </c>
      <c r="Q33" s="108">
        <v>4745.24</v>
      </c>
      <c r="R33" s="108">
        <v>1782.05</v>
      </c>
      <c r="S33" s="62"/>
      <c r="T33" s="62"/>
      <c r="U33" s="62"/>
      <c r="V33" s="62"/>
      <c r="W33" s="63">
        <f t="shared" si="0"/>
        <v>828262.2</v>
      </c>
      <c r="X33" s="64">
        <f>IF('[1]Паспорт'!P34&gt;0,'[1]Паспорт'!P34,X32)</f>
        <v>33.39</v>
      </c>
      <c r="Y33" s="22"/>
      <c r="Z33" s="29"/>
    </row>
    <row r="34" spans="2:26" ht="15.75">
      <c r="B34" s="61">
        <v>20</v>
      </c>
      <c r="C34" s="108">
        <v>279631.06</v>
      </c>
      <c r="D34" s="108">
        <v>34104.83</v>
      </c>
      <c r="E34" s="108">
        <v>438063.28</v>
      </c>
      <c r="F34" s="108">
        <v>157.8</v>
      </c>
      <c r="G34" s="108">
        <v>10854.7</v>
      </c>
      <c r="H34" s="108">
        <v>17747.4</v>
      </c>
      <c r="I34" s="108">
        <v>2398.71</v>
      </c>
      <c r="J34" s="108">
        <v>27675.78</v>
      </c>
      <c r="K34" s="108">
        <v>14186.95</v>
      </c>
      <c r="L34" s="108">
        <v>1646.11</v>
      </c>
      <c r="M34" s="108">
        <v>1114.78</v>
      </c>
      <c r="N34" s="108">
        <v>1455.79</v>
      </c>
      <c r="O34" s="108">
        <v>1496.61</v>
      </c>
      <c r="P34" s="108">
        <v>3175.77</v>
      </c>
      <c r="Q34" s="108">
        <v>5820.94</v>
      </c>
      <c r="R34" s="108">
        <v>2539.97</v>
      </c>
      <c r="S34" s="62"/>
      <c r="T34" s="62"/>
      <c r="U34" s="62"/>
      <c r="V34" s="62"/>
      <c r="W34" s="63">
        <f t="shared" si="0"/>
        <v>842070.48</v>
      </c>
      <c r="X34" s="64">
        <f>IF('[1]Паспорт'!P35&gt;0,'[1]Паспорт'!P35,X33)</f>
        <v>33.59</v>
      </c>
      <c r="Y34" s="22"/>
      <c r="Z34" s="29"/>
    </row>
    <row r="35" spans="2:26" ht="15.75">
      <c r="B35" s="61">
        <v>21</v>
      </c>
      <c r="C35" s="108">
        <v>274727.53</v>
      </c>
      <c r="D35" s="108">
        <v>35707.47</v>
      </c>
      <c r="E35" s="108">
        <v>431310.53</v>
      </c>
      <c r="F35" s="108">
        <v>218.78</v>
      </c>
      <c r="G35" s="108">
        <v>13391.55</v>
      </c>
      <c r="H35" s="108">
        <v>18404.67</v>
      </c>
      <c r="I35" s="108">
        <v>2534.19</v>
      </c>
      <c r="J35" s="108">
        <v>27716.35</v>
      </c>
      <c r="K35" s="108">
        <v>13546.85</v>
      </c>
      <c r="L35" s="108">
        <v>1916.59</v>
      </c>
      <c r="M35" s="108">
        <v>1321.24</v>
      </c>
      <c r="N35" s="108">
        <v>1564.59</v>
      </c>
      <c r="O35" s="108">
        <v>1726.75</v>
      </c>
      <c r="P35" s="108">
        <v>3752.98</v>
      </c>
      <c r="Q35" s="108">
        <v>6678.26</v>
      </c>
      <c r="R35" s="108">
        <v>3477.71</v>
      </c>
      <c r="S35" s="62"/>
      <c r="T35" s="62"/>
      <c r="U35" s="62"/>
      <c r="V35" s="62"/>
      <c r="W35" s="63">
        <f t="shared" si="0"/>
        <v>837996.0399999999</v>
      </c>
      <c r="X35" s="64">
        <f>IF('[1]Паспорт'!P36&gt;0,'[1]Паспорт'!P36,X34)</f>
        <v>34.06</v>
      </c>
      <c r="Y35" s="22"/>
      <c r="Z35" s="29"/>
    </row>
    <row r="36" spans="2:26" ht="15.75">
      <c r="B36" s="61">
        <v>22</v>
      </c>
      <c r="C36" s="108">
        <v>272404.63</v>
      </c>
      <c r="D36" s="108">
        <v>29064.21</v>
      </c>
      <c r="E36" s="108">
        <v>442931.44</v>
      </c>
      <c r="F36" s="108">
        <v>130.31</v>
      </c>
      <c r="G36" s="108">
        <v>7319.3</v>
      </c>
      <c r="H36" s="108">
        <v>9949.48</v>
      </c>
      <c r="I36" s="108">
        <v>2064.67</v>
      </c>
      <c r="J36" s="108">
        <v>18492.19</v>
      </c>
      <c r="K36" s="108">
        <v>8850.87</v>
      </c>
      <c r="L36" s="108">
        <v>1104.93</v>
      </c>
      <c r="M36" s="108">
        <v>926.57</v>
      </c>
      <c r="N36" s="108">
        <v>1287.9</v>
      </c>
      <c r="O36" s="108">
        <v>1250.01</v>
      </c>
      <c r="P36" s="108">
        <v>2031.62</v>
      </c>
      <c r="Q36" s="108">
        <v>4079.24</v>
      </c>
      <c r="R36" s="108">
        <v>1915.66</v>
      </c>
      <c r="S36" s="62"/>
      <c r="T36" s="62"/>
      <c r="U36" s="62"/>
      <c r="V36" s="62"/>
      <c r="W36" s="63">
        <f t="shared" si="0"/>
        <v>803803.0300000001</v>
      </c>
      <c r="X36" s="64">
        <f>IF('[1]Паспорт'!P37&gt;0,'[1]Паспорт'!P37,X35)</f>
        <v>34.06</v>
      </c>
      <c r="Y36" s="22"/>
      <c r="Z36" s="29"/>
    </row>
    <row r="37" spans="2:26" ht="15.75">
      <c r="B37" s="61">
        <v>23</v>
      </c>
      <c r="C37" s="108">
        <v>299463.16</v>
      </c>
      <c r="D37" s="108">
        <v>32289.15</v>
      </c>
      <c r="E37" s="108">
        <v>525931.81</v>
      </c>
      <c r="F37" s="108">
        <v>139.14</v>
      </c>
      <c r="G37" s="108">
        <v>6199.66</v>
      </c>
      <c r="H37" s="108">
        <v>10699.29</v>
      </c>
      <c r="I37" s="108">
        <v>2009.3</v>
      </c>
      <c r="J37" s="108">
        <v>18715.34</v>
      </c>
      <c r="K37" s="108">
        <v>7777.48</v>
      </c>
      <c r="L37" s="108">
        <v>1052.15</v>
      </c>
      <c r="M37" s="108">
        <v>700.84</v>
      </c>
      <c r="N37" s="108">
        <v>1180.95</v>
      </c>
      <c r="O37" s="108">
        <v>762.41</v>
      </c>
      <c r="P37" s="108">
        <v>1761.49</v>
      </c>
      <c r="Q37" s="108">
        <v>4219.78</v>
      </c>
      <c r="R37" s="108">
        <v>1687.59</v>
      </c>
      <c r="S37" s="62"/>
      <c r="T37" s="62"/>
      <c r="U37" s="62"/>
      <c r="V37" s="62"/>
      <c r="W37" s="63">
        <f t="shared" si="0"/>
        <v>914589.5400000002</v>
      </c>
      <c r="X37" s="64">
        <f>IF('[1]Паспорт'!P38&gt;0,'[1]Паспорт'!P38,X36)</f>
        <v>34.06</v>
      </c>
      <c r="Y37" s="22"/>
      <c r="Z37" s="29"/>
    </row>
    <row r="38" spans="2:26" ht="15.75">
      <c r="B38" s="61">
        <v>24</v>
      </c>
      <c r="C38" s="108">
        <v>300250</v>
      </c>
      <c r="D38" s="108">
        <v>31786.23</v>
      </c>
      <c r="E38" s="108">
        <v>610635.44</v>
      </c>
      <c r="F38" s="108">
        <v>114.21</v>
      </c>
      <c r="G38" s="108">
        <v>5147.59</v>
      </c>
      <c r="H38" s="108">
        <v>9055.71</v>
      </c>
      <c r="I38" s="108">
        <v>1982.97</v>
      </c>
      <c r="J38" s="108">
        <v>16482.14</v>
      </c>
      <c r="K38" s="108">
        <v>7274.02</v>
      </c>
      <c r="L38" s="108">
        <v>920</v>
      </c>
      <c r="M38" s="108">
        <v>677.12</v>
      </c>
      <c r="N38" s="108">
        <v>1149.25</v>
      </c>
      <c r="O38" s="108">
        <v>805.23</v>
      </c>
      <c r="P38" s="108">
        <v>1572.48</v>
      </c>
      <c r="Q38" s="108">
        <v>3733.81</v>
      </c>
      <c r="R38" s="108">
        <v>1610.54</v>
      </c>
      <c r="S38" s="62"/>
      <c r="T38" s="62"/>
      <c r="U38" s="62"/>
      <c r="V38" s="62"/>
      <c r="W38" s="63">
        <f t="shared" si="0"/>
        <v>993196.7399999999</v>
      </c>
      <c r="X38" s="64">
        <f>IF('[1]Паспорт'!P39&gt;0,'[1]Паспорт'!P39,X37)</f>
        <v>34.22</v>
      </c>
      <c r="Y38" s="22"/>
      <c r="Z38" s="29"/>
    </row>
    <row r="39" spans="2:26" ht="15.75">
      <c r="B39" s="61">
        <v>25</v>
      </c>
      <c r="C39" s="108">
        <v>301606.47</v>
      </c>
      <c r="D39" s="108">
        <v>32280.65</v>
      </c>
      <c r="E39" s="108">
        <v>536090.25</v>
      </c>
      <c r="F39" s="108">
        <v>110.33</v>
      </c>
      <c r="G39" s="108">
        <v>4354.17</v>
      </c>
      <c r="H39" s="108">
        <v>7600.61</v>
      </c>
      <c r="I39" s="108">
        <v>1945.35</v>
      </c>
      <c r="J39" s="108">
        <v>14456.95</v>
      </c>
      <c r="K39" s="108">
        <v>6928.89</v>
      </c>
      <c r="L39" s="108">
        <v>885.44</v>
      </c>
      <c r="M39" s="108">
        <v>671.39</v>
      </c>
      <c r="N39" s="108">
        <v>1091.47</v>
      </c>
      <c r="O39" s="108">
        <v>672.19</v>
      </c>
      <c r="P39" s="108">
        <v>1350.79</v>
      </c>
      <c r="Q39" s="108">
        <v>3692.3</v>
      </c>
      <c r="R39" s="108">
        <v>1535.08</v>
      </c>
      <c r="S39" s="62"/>
      <c r="T39" s="62"/>
      <c r="U39" s="62"/>
      <c r="V39" s="62"/>
      <c r="W39" s="63">
        <f t="shared" si="0"/>
        <v>915272.3299999998</v>
      </c>
      <c r="X39" s="64">
        <f>IF('[1]Паспорт'!P40&gt;0,'[1]Паспорт'!P40,X38)</f>
        <v>34.22</v>
      </c>
      <c r="Y39" s="22"/>
      <c r="Z39" s="29"/>
    </row>
    <row r="40" spans="2:26" ht="15.75">
      <c r="B40" s="61">
        <v>26</v>
      </c>
      <c r="C40" s="108">
        <v>301608.5</v>
      </c>
      <c r="D40" s="108">
        <v>27045.54</v>
      </c>
      <c r="E40" s="108">
        <v>546445.38</v>
      </c>
      <c r="F40" s="108">
        <v>110.7</v>
      </c>
      <c r="G40" s="108">
        <v>4423.35</v>
      </c>
      <c r="H40" s="108">
        <v>8811.33</v>
      </c>
      <c r="I40" s="108">
        <v>1826.14</v>
      </c>
      <c r="J40" s="108">
        <v>13880.18</v>
      </c>
      <c r="K40" s="108">
        <v>6402.25</v>
      </c>
      <c r="L40" s="108">
        <v>934.45</v>
      </c>
      <c r="M40" s="108">
        <v>633.46</v>
      </c>
      <c r="N40" s="108">
        <v>1108.09</v>
      </c>
      <c r="O40" s="108">
        <v>820.04</v>
      </c>
      <c r="P40" s="108">
        <v>1418.82</v>
      </c>
      <c r="Q40" s="108">
        <v>3520.4</v>
      </c>
      <c r="R40" s="108">
        <v>1418.54</v>
      </c>
      <c r="S40" s="62"/>
      <c r="T40" s="62"/>
      <c r="U40" s="62"/>
      <c r="V40" s="62"/>
      <c r="W40" s="63">
        <f t="shared" si="0"/>
        <v>920407.1699999998</v>
      </c>
      <c r="X40" s="64">
        <f>IF('[1]Паспорт'!P41&gt;0,'[1]Паспорт'!P41,X39)</f>
        <v>34.19</v>
      </c>
      <c r="Y40" s="22"/>
      <c r="Z40" s="29"/>
    </row>
    <row r="41" spans="2:26" ht="15.75">
      <c r="B41" s="61">
        <v>27</v>
      </c>
      <c r="C41" s="108">
        <v>225951.61</v>
      </c>
      <c r="D41" s="108">
        <v>24953.26</v>
      </c>
      <c r="E41" s="108">
        <v>496362.5</v>
      </c>
      <c r="F41" s="108">
        <v>115.85</v>
      </c>
      <c r="G41" s="108">
        <v>4199.55</v>
      </c>
      <c r="H41" s="108">
        <v>7835.62</v>
      </c>
      <c r="I41" s="108">
        <v>1837.32</v>
      </c>
      <c r="J41" s="108">
        <v>12641.33</v>
      </c>
      <c r="K41" s="108">
        <v>6049.61</v>
      </c>
      <c r="L41" s="108">
        <v>839.21</v>
      </c>
      <c r="M41" s="108">
        <v>598.48</v>
      </c>
      <c r="N41" s="108">
        <v>1076.74</v>
      </c>
      <c r="O41" s="108">
        <v>633.67</v>
      </c>
      <c r="P41" s="108">
        <v>1280.29</v>
      </c>
      <c r="Q41" s="108">
        <v>3366.17</v>
      </c>
      <c r="R41" s="108">
        <v>1379.86</v>
      </c>
      <c r="S41" s="62"/>
      <c r="T41" s="62"/>
      <c r="U41" s="62"/>
      <c r="V41" s="62"/>
      <c r="W41" s="63">
        <f t="shared" si="0"/>
        <v>789121.07</v>
      </c>
      <c r="X41" s="64">
        <f>IF('[1]Паспорт'!P42&gt;0,'[1]Паспорт'!P42,X40)</f>
        <v>34.13</v>
      </c>
      <c r="Y41" s="22"/>
      <c r="Z41" s="29"/>
    </row>
    <row r="42" spans="2:26" ht="15.75">
      <c r="B42" s="61">
        <v>28</v>
      </c>
      <c r="C42" s="108">
        <v>228505.53</v>
      </c>
      <c r="D42" s="108">
        <v>26699.82</v>
      </c>
      <c r="E42" s="108">
        <v>466652.09</v>
      </c>
      <c r="F42" s="108">
        <v>117.08</v>
      </c>
      <c r="G42" s="108">
        <v>4522.91</v>
      </c>
      <c r="H42" s="108">
        <v>7436.67</v>
      </c>
      <c r="I42" s="108">
        <v>1857.2</v>
      </c>
      <c r="J42" s="108">
        <v>11671.16</v>
      </c>
      <c r="K42" s="108">
        <v>6453.8</v>
      </c>
      <c r="L42" s="108">
        <v>893.65</v>
      </c>
      <c r="M42" s="108">
        <v>597.24</v>
      </c>
      <c r="N42" s="108">
        <v>1057.85</v>
      </c>
      <c r="O42" s="108">
        <v>863.67</v>
      </c>
      <c r="P42" s="108">
        <v>1284.01</v>
      </c>
      <c r="Q42" s="108">
        <v>3491.9</v>
      </c>
      <c r="R42" s="108">
        <v>1554.22</v>
      </c>
      <c r="S42" s="62"/>
      <c r="T42" s="62"/>
      <c r="U42" s="62"/>
      <c r="V42" s="62"/>
      <c r="W42" s="63">
        <f t="shared" si="0"/>
        <v>763658.8000000002</v>
      </c>
      <c r="X42" s="64">
        <f>IF('[1]Паспорт'!P43&gt;0,'[1]Паспорт'!P43,X41)</f>
        <v>34.24</v>
      </c>
      <c r="Y42" s="22"/>
      <c r="Z42" s="29"/>
    </row>
    <row r="43" spans="2:26" ht="15.75" customHeight="1">
      <c r="B43" s="61">
        <v>29</v>
      </c>
      <c r="C43" s="108">
        <v>223263.64</v>
      </c>
      <c r="D43" s="108">
        <v>30597.2</v>
      </c>
      <c r="E43" s="108">
        <v>499530.59</v>
      </c>
      <c r="F43" s="108">
        <v>115.74</v>
      </c>
      <c r="G43" s="108">
        <v>4413.85</v>
      </c>
      <c r="H43" s="108">
        <v>9218.57</v>
      </c>
      <c r="I43" s="108">
        <v>1830.17</v>
      </c>
      <c r="J43" s="108">
        <v>12661.26</v>
      </c>
      <c r="K43" s="108">
        <v>6408.08</v>
      </c>
      <c r="L43" s="108">
        <v>852.66</v>
      </c>
      <c r="M43" s="108">
        <v>633.57</v>
      </c>
      <c r="N43" s="108">
        <v>1066.24</v>
      </c>
      <c r="O43" s="108">
        <v>588.89</v>
      </c>
      <c r="P43" s="108">
        <v>1495.56</v>
      </c>
      <c r="Q43" s="108">
        <v>3263.98</v>
      </c>
      <c r="R43" s="108">
        <v>1401.06</v>
      </c>
      <c r="S43" s="62"/>
      <c r="T43" s="62"/>
      <c r="U43" s="62"/>
      <c r="V43" s="62"/>
      <c r="W43" s="63">
        <f t="shared" si="0"/>
        <v>797341.06</v>
      </c>
      <c r="X43" s="64">
        <f>IF('[1]Паспорт'!P44&gt;0,'[1]Паспорт'!P44,X42)</f>
        <v>34.24</v>
      </c>
      <c r="Y43" s="22"/>
      <c r="Z43" s="29"/>
    </row>
    <row r="44" spans="2:26" ht="15.75" customHeight="1">
      <c r="B44" s="61">
        <v>30</v>
      </c>
      <c r="C44" s="108">
        <v>225722.47</v>
      </c>
      <c r="D44" s="108">
        <v>31889.25</v>
      </c>
      <c r="E44" s="108">
        <v>479837.28</v>
      </c>
      <c r="F44" s="108">
        <v>111.04</v>
      </c>
      <c r="G44" s="108">
        <v>4228.23</v>
      </c>
      <c r="H44" s="108">
        <v>7480.77</v>
      </c>
      <c r="I44" s="108">
        <v>1795.63</v>
      </c>
      <c r="J44" s="108">
        <v>12156.98</v>
      </c>
      <c r="K44" s="108">
        <v>6407.51</v>
      </c>
      <c r="L44" s="108">
        <v>663.25</v>
      </c>
      <c r="M44" s="108">
        <v>545.39</v>
      </c>
      <c r="N44" s="108">
        <v>1044.8</v>
      </c>
      <c r="O44" s="108">
        <v>655.9</v>
      </c>
      <c r="P44" s="108">
        <v>1502.52</v>
      </c>
      <c r="Q44" s="108">
        <v>3394.8</v>
      </c>
      <c r="R44" s="108">
        <v>1381.32</v>
      </c>
      <c r="S44" s="62"/>
      <c r="T44" s="62"/>
      <c r="U44" s="62"/>
      <c r="V44" s="62"/>
      <c r="W44" s="63">
        <f t="shared" si="0"/>
        <v>778817.1400000001</v>
      </c>
      <c r="X44" s="64">
        <f>IF('[1]Паспорт'!P45&gt;0,'[1]Паспорт'!P45,X43)</f>
        <v>34.24</v>
      </c>
      <c r="Y44" s="22"/>
      <c r="Z44" s="29"/>
    </row>
    <row r="45" spans="2:26" ht="15.75" customHeight="1">
      <c r="B45" s="61">
        <v>31</v>
      </c>
      <c r="C45" s="108">
        <v>228473.53</v>
      </c>
      <c r="D45" s="108">
        <v>32784.27</v>
      </c>
      <c r="E45" s="108">
        <v>509224.66</v>
      </c>
      <c r="F45" s="108">
        <v>118.68</v>
      </c>
      <c r="G45" s="108">
        <v>4694.97</v>
      </c>
      <c r="H45" s="108">
        <v>7257.67</v>
      </c>
      <c r="I45" s="108">
        <v>1857.33</v>
      </c>
      <c r="J45" s="108">
        <v>12503.73</v>
      </c>
      <c r="K45" s="108">
        <v>6090.4</v>
      </c>
      <c r="L45" s="108">
        <v>714.32</v>
      </c>
      <c r="M45" s="108">
        <v>580.04</v>
      </c>
      <c r="N45" s="108">
        <v>1056.68</v>
      </c>
      <c r="O45" s="108">
        <v>605.34</v>
      </c>
      <c r="P45" s="108">
        <v>1394.51</v>
      </c>
      <c r="Q45" s="108">
        <v>3683.87</v>
      </c>
      <c r="R45" s="108">
        <v>1247.36</v>
      </c>
      <c r="S45" s="62"/>
      <c r="T45" s="62"/>
      <c r="U45" s="62"/>
      <c r="V45" s="62"/>
      <c r="W45" s="63">
        <f t="shared" si="0"/>
        <v>812287.36</v>
      </c>
      <c r="X45" s="64">
        <f>IF('[1]Паспорт'!P46&gt;0,'[1]Паспорт'!P46,X44)</f>
        <v>34.24</v>
      </c>
      <c r="Y45" s="28"/>
      <c r="Z45" s="29"/>
    </row>
    <row r="46" spans="2:27" ht="66" customHeight="1">
      <c r="B46" s="16" t="s">
        <v>41</v>
      </c>
      <c r="C46" s="65">
        <f aca="true" t="shared" si="1" ref="C46:V46">SUM(C15:C45)</f>
        <v>9682401.119999997</v>
      </c>
      <c r="D46" s="65">
        <f t="shared" si="1"/>
        <v>988181.4199999999</v>
      </c>
      <c r="E46" s="65">
        <f t="shared" si="1"/>
        <v>14291070.77</v>
      </c>
      <c r="F46" s="65">
        <f t="shared" si="1"/>
        <v>4174.08</v>
      </c>
      <c r="G46" s="65">
        <f t="shared" si="1"/>
        <v>204394.62</v>
      </c>
      <c r="H46" s="65">
        <f t="shared" si="1"/>
        <v>339606.6699999999</v>
      </c>
      <c r="I46" s="65">
        <f t="shared" si="1"/>
        <v>64141.42</v>
      </c>
      <c r="J46" s="65">
        <f t="shared" si="1"/>
        <v>584092</v>
      </c>
      <c r="K46" s="65">
        <f t="shared" si="1"/>
        <v>273488.29</v>
      </c>
      <c r="L46" s="65">
        <f t="shared" si="1"/>
        <v>37349.3</v>
      </c>
      <c r="M46" s="65">
        <f t="shared" si="1"/>
        <v>28520.25</v>
      </c>
      <c r="N46" s="65">
        <f t="shared" si="1"/>
        <v>39036.1</v>
      </c>
      <c r="O46" s="65">
        <f t="shared" si="1"/>
        <v>32780.20999999999</v>
      </c>
      <c r="P46" s="65">
        <f t="shared" si="1"/>
        <v>62174.58</v>
      </c>
      <c r="Q46" s="65">
        <f t="shared" si="1"/>
        <v>135683.58999999997</v>
      </c>
      <c r="R46" s="65">
        <f t="shared" si="1"/>
        <v>65156.66000000001</v>
      </c>
      <c r="S46" s="65">
        <f t="shared" si="1"/>
        <v>0</v>
      </c>
      <c r="T46" s="65">
        <f t="shared" si="1"/>
        <v>0</v>
      </c>
      <c r="U46" s="65">
        <f t="shared" si="1"/>
        <v>0</v>
      </c>
      <c r="V46" s="65">
        <f t="shared" si="1"/>
        <v>0</v>
      </c>
      <c r="W46" s="66">
        <f>SUM(W15:W45)</f>
        <v>26832251.07999999</v>
      </c>
      <c r="X46" s="67">
        <f>SUMPRODUCT(X15:X45,W15:W45)/SUM(W15:W45)</f>
        <v>34.321131147312606</v>
      </c>
      <c r="Y46" s="27"/>
      <c r="Z46" s="105" t="s">
        <v>42</v>
      </c>
      <c r="AA46" s="105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7"/>
      <c r="V50" s="47"/>
      <c r="W50" s="69">
        <v>42494</v>
      </c>
      <c r="X50" s="70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 t="s">
        <v>29</v>
      </c>
      <c r="Q51" s="50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7"/>
      <c r="V52" s="47"/>
      <c r="W52" s="69">
        <v>42494</v>
      </c>
      <c r="X52" s="70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  <mergeCell ref="X11:X14"/>
    <mergeCell ref="P12:P14"/>
    <mergeCell ref="Q12:Q14"/>
    <mergeCell ref="C11:V11"/>
    <mergeCell ref="C5:X5"/>
    <mergeCell ref="R12:R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2016-05-06T06:46:07Z</cp:lastPrinted>
  <dcterms:created xsi:type="dcterms:W3CDTF">2010-01-29T08:37:16Z</dcterms:created>
  <dcterms:modified xsi:type="dcterms:W3CDTF">2016-06-06T05:10:22Z</dcterms:modified>
  <cp:category/>
  <cp:version/>
  <cp:contentType/>
  <cp:contentStatus/>
</cp:coreProperties>
</file>