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<sst xmlns="http://schemas.openxmlformats.org/spreadsheetml/2006/main" count="74" uniqueCount="67">
  <si>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</si>
  <si>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</si>
  <si>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</si>
  <si>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</si>
  <si>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</si>
  <si>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</si>
  <si>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</si>
  <si>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</si>
  <si>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</si>
  <si>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</si>
  <si>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</si>
  <si>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</si>
  <si>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</si>
  <si>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</si>
  <si>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</si>
  <si>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</si>
  <si>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</si>
  <si>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</si>
  <si>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</si>
  <si>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</si>
  <si>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</si>
  <si>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</si>
  <si>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</si>
  <si>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</si>
  <si>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</si>
  <si>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</si>
  <si>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</si>
  <si>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</si>
  <si>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</si>
  <si>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</si>
  <si>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</si>
  <si>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</si>
  <si>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</si>
  <si>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</si>
  <si>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</si>
  <si>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</si>
  <si>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</si>
  <si>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</si>
  <si>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</si>
  <si>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</si>
  <si>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</si>
  <si>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</si>
  <si>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</si>
  <si>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</si>
  <si>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</si>
  <si>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</si>
  <si>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ГРС  "Лісна Стінка"</t>
  </si>
  <si>
    <t>ГРС  "Савинці"</t>
  </si>
  <si>
    <t>ГРС  "Заліман"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</si>
  <si>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</si>
  <si>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</si>
  <si>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</si>
  <si>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</si>
  <si>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</si>
  <si>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</si>
  <si>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Свідоцтво про атестацію № 100-037/2013 дійсне до  24.10.2017 р.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</si>
  <si>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"Харківгаз"</t>
    </r>
  </si>
  <si>
    <r>
      <rPr>
        <b/>
        <sz val="10"/>
        <rFont val="Arial"/>
        <family val="2"/>
      </rPr>
      <t>ГРС "Восток", "Лісна Стінка", "Савинці",  "Заліман"</t>
    </r>
    <r>
      <rPr>
        <sz val="10"/>
        <rFont val="Arial"/>
        <family val="2"/>
      </rPr>
      <t xml:space="preserve">   магістрального газопроводу  "НОВОПСКОВ-ШЕБЕЛИНКА"</t>
    </r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</si>
  <si>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"Харківгаз"</t>
    </r>
  </si>
  <si>
    <r>
      <t xml:space="preserve">по ГРС "Восток", "Лісна Стінка", "Савинці",  "Заліман"  </t>
    </r>
    <r>
      <rPr>
        <sz val="9"/>
        <rFont val="Arial Cyr"/>
        <family val="0"/>
      </rPr>
      <t>з магістрального газопроводу</t>
    </r>
    <r>
      <rPr>
        <b/>
        <sz val="9"/>
        <rFont val="Arial Cyr"/>
        <family val="0"/>
      </rPr>
      <t xml:space="preserve">  "НОВОПСКОВ-ШЕБЕЛИНКА"</t>
    </r>
  </si>
  <si>
    <r>
      <t xml:space="preserve"> з </t>
    </r>
    <r>
      <rPr>
        <b/>
        <sz val="10"/>
        <rFont val="Arial"/>
        <family val="2"/>
      </rPr>
      <t xml:space="preserve"> 01.05.2016  р.</t>
    </r>
    <r>
      <rPr>
        <sz val="10"/>
        <rFont val="Arial"/>
        <family val="2"/>
      </rPr>
      <t xml:space="preserve">  по31</t>
    </r>
    <r>
      <rPr>
        <b/>
        <sz val="10"/>
        <rFont val="Arial"/>
        <family val="2"/>
      </rPr>
      <t>.05.2016р.</t>
    </r>
  </si>
  <si>
    <t xml:space="preserve"> ПАСПОРТ ФІЗИКО-ХІМІЧНИХ ПОКАЗНИКІВ ПРИРОДНОГО ГАЗУ № 19-26 травень</t>
  </si>
  <si>
    <t>31 травня 2016 р.</t>
  </si>
  <si>
    <t>Додаток до  ПАСПОРТА ФІЗИКО-ХІМІЧНИХ ПОКАЗНИКІВ ПРИРОДНОГО ГАЗУ № 19-26 травень</t>
  </si>
  <si>
    <t>" 31 " травня     2016 р.</t>
  </si>
  <si>
    <r>
      <t xml:space="preserve"> з </t>
    </r>
    <r>
      <rPr>
        <b/>
        <sz val="10"/>
        <rFont val="Arial"/>
        <family val="2"/>
      </rPr>
      <t xml:space="preserve"> 01.05.2016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31.05.2016 р.</t>
    </r>
  </si>
  <si>
    <t xml:space="preserve"> ГРС "Восток"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</si>
</sst>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82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1" fontId="80" fillId="0" borderId="10" xfId="0" applyNumberFormat="1" applyFont="1" applyBorder="1" applyAlignment="1">
      <alignment horizontal="center"/>
    </xf>
    <xf numFmtId="171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69" fontId="80" fillId="0" borderId="10" xfId="0" applyNumberFormat="1" applyFont="1" applyBorder="1" applyAlignment="1">
      <alignment horizontal="center" wrapText="1"/>
    </xf>
    <xf numFmtId="171" fontId="80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5" xfId="0" applyNumberFormat="1" applyFont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2" fillId="0" borderId="27" xfId="0" applyFont="1" applyBorder="1" applyAlignment="1">
      <alignment horizontal="center" vertical="center" textRotation="90" wrapText="1"/>
    </xf>
    <xf numFmtId="0" fontId="92" fillId="0" borderId="28" xfId="0" applyFont="1" applyBorder="1" applyAlignment="1">
      <alignment horizontal="center" vertical="center" textRotation="90" wrapText="1"/>
    </xf>
    <xf numFmtId="0" fontId="92" fillId="0" borderId="2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13">
      <selection activeCell="P19" sqref="P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8.00390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6" t="s">
        <v>25</v>
      </c>
      <c r="T1" s="56"/>
      <c r="U1" s="56"/>
      <c r="V1" s="56"/>
      <c r="W1" s="56"/>
      <c r="X1" s="56"/>
      <c r="Y1" s="57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6" t="s">
        <v>44</v>
      </c>
      <c r="T2" s="56"/>
      <c r="U2" s="56"/>
      <c r="V2" s="56"/>
      <c r="W2" s="56"/>
      <c r="X2" s="56"/>
      <c r="Y2" s="57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6" t="s">
        <v>45</v>
      </c>
      <c r="T3" s="56"/>
      <c r="U3" s="56"/>
      <c r="V3" s="56"/>
      <c r="W3" s="56"/>
      <c r="X3" s="56"/>
      <c r="Y3" s="58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6" t="s">
        <v>26</v>
      </c>
      <c r="T4" s="56"/>
      <c r="U4" s="56"/>
      <c r="V4" s="56"/>
      <c r="W4" s="56"/>
      <c r="X4" s="56"/>
      <c r="Y4" s="58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6" t="s">
        <v>55</v>
      </c>
      <c r="T5" s="56"/>
      <c r="U5" s="56"/>
      <c r="V5" s="56"/>
      <c r="W5" s="56"/>
      <c r="X5" s="56"/>
      <c r="Y5" s="58"/>
      <c r="AA5" s="34"/>
    </row>
    <row r="6" spans="2:27" ht="15" hidden="1">
      <c r="B6" s="30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1:27" ht="18" customHeight="1">
      <c r="A7" s="105" t="s">
        <v>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34"/>
      <c r="AA7" s="34"/>
    </row>
    <row r="8" spans="1:27" ht="18" customHeight="1">
      <c r="A8" s="106" t="s">
        <v>56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34"/>
      <c r="AA8" s="34"/>
    </row>
    <row r="9" spans="1:27" ht="18" customHeight="1">
      <c r="A9" s="107" t="s">
        <v>57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4"/>
    </row>
    <row r="10" spans="1:27" ht="18" customHeight="1">
      <c r="A10" s="107" t="s">
        <v>60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59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8" t="s">
        <v>24</v>
      </c>
      <c r="C12" s="109" t="s">
        <v>16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109" t="s">
        <v>5</v>
      </c>
      <c r="P12" s="110"/>
      <c r="Q12" s="110"/>
      <c r="R12" s="110"/>
      <c r="S12" s="110"/>
      <c r="T12" s="110"/>
      <c r="U12" s="101" t="s">
        <v>20</v>
      </c>
      <c r="V12" s="98" t="s">
        <v>21</v>
      </c>
      <c r="W12" s="98" t="s">
        <v>29</v>
      </c>
      <c r="X12" s="98" t="s">
        <v>23</v>
      </c>
      <c r="Y12" s="104" t="s">
        <v>22</v>
      </c>
      <c r="Z12" s="49"/>
      <c r="AB12" s="5"/>
      <c r="AC12"/>
    </row>
    <row r="13" spans="2:29" ht="48.75" customHeight="1">
      <c r="B13" s="99"/>
      <c r="C13" s="96" t="s">
        <v>1</v>
      </c>
      <c r="D13" s="97" t="s">
        <v>2</v>
      </c>
      <c r="E13" s="97" t="s">
        <v>3</v>
      </c>
      <c r="F13" s="97" t="s">
        <v>4</v>
      </c>
      <c r="G13" s="97" t="s">
        <v>7</v>
      </c>
      <c r="H13" s="97" t="s">
        <v>8</v>
      </c>
      <c r="I13" s="97" t="s">
        <v>9</v>
      </c>
      <c r="J13" s="97" t="s">
        <v>10</v>
      </c>
      <c r="K13" s="97" t="s">
        <v>11</v>
      </c>
      <c r="L13" s="97" t="s">
        <v>12</v>
      </c>
      <c r="M13" s="98" t="s">
        <v>13</v>
      </c>
      <c r="N13" s="98" t="s">
        <v>14</v>
      </c>
      <c r="O13" s="98" t="s">
        <v>6</v>
      </c>
      <c r="P13" s="98" t="s">
        <v>17</v>
      </c>
      <c r="Q13" s="98" t="s">
        <v>27</v>
      </c>
      <c r="R13" s="98" t="s">
        <v>18</v>
      </c>
      <c r="S13" s="98" t="s">
        <v>28</v>
      </c>
      <c r="T13" s="98" t="s">
        <v>19</v>
      </c>
      <c r="U13" s="102"/>
      <c r="V13" s="99"/>
      <c r="W13" s="99"/>
      <c r="X13" s="99"/>
      <c r="Y13" s="99"/>
      <c r="Z13" s="2"/>
      <c r="AB13" s="5"/>
      <c r="AC13"/>
    </row>
    <row r="14" spans="2:29" ht="15.75" customHeight="1">
      <c r="B14" s="99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9"/>
      <c r="N14" s="99"/>
      <c r="O14" s="99"/>
      <c r="P14" s="99"/>
      <c r="Q14" s="99"/>
      <c r="R14" s="99"/>
      <c r="S14" s="99"/>
      <c r="T14" s="99"/>
      <c r="U14" s="102"/>
      <c r="V14" s="99"/>
      <c r="W14" s="99"/>
      <c r="X14" s="99"/>
      <c r="Y14" s="99"/>
      <c r="Z14" s="2"/>
      <c r="AB14" s="5"/>
      <c r="AC14"/>
    </row>
    <row r="15" spans="2:29" ht="30" customHeight="1">
      <c r="B15" s="108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100"/>
      <c r="N15" s="100"/>
      <c r="O15" s="100"/>
      <c r="P15" s="100"/>
      <c r="Q15" s="100"/>
      <c r="R15" s="100"/>
      <c r="S15" s="100"/>
      <c r="T15" s="100"/>
      <c r="U15" s="103"/>
      <c r="V15" s="100"/>
      <c r="W15" s="100"/>
      <c r="X15" s="100"/>
      <c r="Y15" s="100"/>
      <c r="Z15" s="2"/>
      <c r="AB15" s="5"/>
      <c r="AC15"/>
    </row>
    <row r="16" spans="2:29" ht="12.75">
      <c r="B16" s="14">
        <v>1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8"/>
      <c r="V16" s="38"/>
      <c r="W16" s="36"/>
      <c r="X16" s="36"/>
      <c r="Y16" s="15"/>
      <c r="AA16" s="3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4">
        <v>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8"/>
      <c r="V17" s="38"/>
      <c r="W17" s="36"/>
      <c r="X17" s="36"/>
      <c r="Y17" s="15"/>
      <c r="AA17" s="3">
        <f t="shared" si="0"/>
        <v>0</v>
      </c>
      <c r="AB17" s="29" t="str">
        <f>IF(AA17=100,"ОК"," ")</f>
        <v> </v>
      </c>
      <c r="AC17"/>
    </row>
    <row r="18" spans="2:29" ht="12.75">
      <c r="B18" s="14">
        <v>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8"/>
      <c r="V18" s="38"/>
      <c r="W18" s="36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9" ht="12.75">
      <c r="B19" s="14">
        <v>4</v>
      </c>
      <c r="C19" s="90">
        <v>92.583</v>
      </c>
      <c r="D19" s="90">
        <v>4.0938</v>
      </c>
      <c r="E19" s="90">
        <v>0.9502</v>
      </c>
      <c r="F19" s="90">
        <v>0.1226</v>
      </c>
      <c r="G19" s="90">
        <v>0.1965</v>
      </c>
      <c r="H19" s="90">
        <v>0.0114</v>
      </c>
      <c r="I19" s="90">
        <v>0.0598</v>
      </c>
      <c r="J19" s="90">
        <v>0.0468</v>
      </c>
      <c r="K19" s="90">
        <v>0.11</v>
      </c>
      <c r="L19" s="90">
        <v>0.0089</v>
      </c>
      <c r="M19" s="90">
        <v>1.6033</v>
      </c>
      <c r="N19" s="90">
        <v>0.2137</v>
      </c>
      <c r="O19" s="90">
        <v>0.7255</v>
      </c>
      <c r="P19" s="91">
        <v>34.895</v>
      </c>
      <c r="Q19" s="91">
        <v>8334.53</v>
      </c>
      <c r="R19" s="91">
        <v>38.6418</v>
      </c>
      <c r="S19" s="91">
        <v>9229.44</v>
      </c>
      <c r="T19" s="91">
        <v>49.7879</v>
      </c>
      <c r="U19" s="8">
        <v>-9.8</v>
      </c>
      <c r="V19" s="86"/>
      <c r="W19" s="85"/>
      <c r="X19" s="87"/>
      <c r="Y19" s="88"/>
      <c r="Z19" s="85"/>
      <c r="AA19" s="3">
        <f t="shared" si="0"/>
        <v>100</v>
      </c>
      <c r="AB19" s="29" t="str">
        <f aca="true" t="shared" si="1" ref="AB19:AB46">IF(AA19=100,"ОК"," ")</f>
        <v>ОК</v>
      </c>
      <c r="AC19"/>
    </row>
    <row r="20" spans="2:29" ht="12.75">
      <c r="B20" s="14">
        <v>5</v>
      </c>
      <c r="C20" s="89">
        <v>92.5563</v>
      </c>
      <c r="D20" s="90">
        <v>4.085</v>
      </c>
      <c r="E20" s="90">
        <v>0.9437</v>
      </c>
      <c r="F20" s="90">
        <v>0.1215</v>
      </c>
      <c r="G20" s="90">
        <v>0.1961</v>
      </c>
      <c r="H20" s="90">
        <v>0.0121</v>
      </c>
      <c r="I20" s="90">
        <v>0.0607</v>
      </c>
      <c r="J20" s="90">
        <v>0.0475</v>
      </c>
      <c r="K20" s="90">
        <v>0.1163</v>
      </c>
      <c r="L20" s="90">
        <v>0.0081</v>
      </c>
      <c r="M20" s="90">
        <v>1.5727</v>
      </c>
      <c r="N20" s="90">
        <v>0.28</v>
      </c>
      <c r="O20" s="90">
        <v>0.7262</v>
      </c>
      <c r="P20" s="91">
        <v>34.8871</v>
      </c>
      <c r="Q20" s="91">
        <v>8332.64</v>
      </c>
      <c r="R20" s="91">
        <v>38.6329</v>
      </c>
      <c r="S20" s="91">
        <v>9227.31</v>
      </c>
      <c r="T20" s="91">
        <v>49.7524</v>
      </c>
      <c r="U20" s="38"/>
      <c r="V20" s="38"/>
      <c r="W20" s="36"/>
      <c r="X20" s="36"/>
      <c r="Y20" s="15"/>
      <c r="AA20" s="3">
        <f t="shared" si="0"/>
        <v>99.99999999999999</v>
      </c>
      <c r="AB20" s="29" t="str">
        <f t="shared" si="1"/>
        <v>ОК</v>
      </c>
      <c r="AC20"/>
    </row>
    <row r="21" spans="2:29" ht="12.75">
      <c r="B21" s="14">
        <v>6</v>
      </c>
      <c r="C21" s="89">
        <v>92.558</v>
      </c>
      <c r="D21" s="90">
        <v>4.1099</v>
      </c>
      <c r="E21" s="90">
        <v>0.963</v>
      </c>
      <c r="F21" s="90">
        <v>0.123</v>
      </c>
      <c r="G21" s="90">
        <v>0.1969</v>
      </c>
      <c r="H21" s="90">
        <v>0.0121</v>
      </c>
      <c r="I21" s="90">
        <v>0.06</v>
      </c>
      <c r="J21" s="90">
        <v>0.0467</v>
      </c>
      <c r="K21" s="90">
        <v>0.1057</v>
      </c>
      <c r="L21" s="90">
        <v>0.0085</v>
      </c>
      <c r="M21" s="90">
        <v>1.592</v>
      </c>
      <c r="N21" s="90">
        <v>0.2242</v>
      </c>
      <c r="O21" s="90">
        <v>0.7257</v>
      </c>
      <c r="P21" s="91">
        <v>34.9022</v>
      </c>
      <c r="Q21" s="91">
        <v>8336.25</v>
      </c>
      <c r="R21" s="91">
        <v>38.6495</v>
      </c>
      <c r="S21" s="91">
        <v>9231.27</v>
      </c>
      <c r="T21" s="91">
        <v>49.7904</v>
      </c>
      <c r="U21" s="38"/>
      <c r="V21" s="38"/>
      <c r="W21" s="36"/>
      <c r="X21" s="36"/>
      <c r="Y21" s="15"/>
      <c r="AA21" s="3">
        <f t="shared" si="0"/>
        <v>100</v>
      </c>
      <c r="AB21" s="29" t="str">
        <f t="shared" si="1"/>
        <v>ОК</v>
      </c>
      <c r="AC21"/>
    </row>
    <row r="22" spans="2:29" ht="12.75">
      <c r="B22" s="14">
        <v>7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37"/>
      <c r="S22" s="37"/>
      <c r="T22" s="37"/>
      <c r="U22" s="38"/>
      <c r="V22" s="38"/>
      <c r="W22" s="36"/>
      <c r="X22" s="36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37"/>
      <c r="S23" s="37"/>
      <c r="T23" s="37"/>
      <c r="U23" s="38"/>
      <c r="V23" s="38"/>
      <c r="W23" s="36"/>
      <c r="X23" s="36"/>
      <c r="Y23" s="15"/>
      <c r="AA23" s="3">
        <f t="shared" si="0"/>
        <v>0</v>
      </c>
      <c r="AB23" s="29" t="str">
        <f t="shared" si="1"/>
        <v> </v>
      </c>
      <c r="AC23"/>
    </row>
    <row r="24" spans="2:29" ht="15" customHeight="1">
      <c r="B24" s="14">
        <v>9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8"/>
      <c r="V24" s="38"/>
      <c r="W24" s="39"/>
      <c r="X24" s="39"/>
      <c r="Y24" s="39"/>
      <c r="AA24" s="3">
        <f t="shared" si="0"/>
        <v>0</v>
      </c>
      <c r="AB24" s="29" t="str">
        <f t="shared" si="1"/>
        <v> </v>
      </c>
      <c r="AC24"/>
    </row>
    <row r="25" spans="2:29" ht="12.75">
      <c r="B25" s="14">
        <v>10</v>
      </c>
      <c r="C25" s="89">
        <v>92.4567</v>
      </c>
      <c r="D25" s="90">
        <v>4.1415</v>
      </c>
      <c r="E25" s="90">
        <v>0.987</v>
      </c>
      <c r="F25" s="90">
        <v>0.1265</v>
      </c>
      <c r="G25" s="90">
        <v>0.2025</v>
      </c>
      <c r="H25" s="90">
        <v>0.0104</v>
      </c>
      <c r="I25" s="90">
        <v>0.0599</v>
      </c>
      <c r="J25" s="90">
        <v>0.0478</v>
      </c>
      <c r="K25" s="90">
        <v>0.0912</v>
      </c>
      <c r="L25" s="90">
        <v>0.0097</v>
      </c>
      <c r="M25" s="90">
        <v>1.6242</v>
      </c>
      <c r="N25" s="90">
        <v>0.2425</v>
      </c>
      <c r="O25" s="90">
        <v>0.7263</v>
      </c>
      <c r="P25" s="91">
        <v>34.8933</v>
      </c>
      <c r="Q25" s="91">
        <v>8334.12</v>
      </c>
      <c r="R25" s="91">
        <v>38.6393</v>
      </c>
      <c r="S25" s="91">
        <v>9228.84</v>
      </c>
      <c r="T25" s="91">
        <v>49.7578</v>
      </c>
      <c r="U25" s="8">
        <v>-13.5</v>
      </c>
      <c r="V25" s="38"/>
      <c r="W25" s="36"/>
      <c r="X25" s="36"/>
      <c r="Y25" s="15"/>
      <c r="AA25" s="3">
        <f t="shared" si="0"/>
        <v>99.99989999999998</v>
      </c>
      <c r="AB25" s="29" t="str">
        <f t="shared" si="1"/>
        <v> </v>
      </c>
      <c r="AC25"/>
    </row>
    <row r="26" spans="2:29" ht="12.75">
      <c r="B26" s="14">
        <v>11</v>
      </c>
      <c r="C26" s="81">
        <v>92.5332</v>
      </c>
      <c r="D26" s="81">
        <v>4.0847</v>
      </c>
      <c r="E26" s="81">
        <v>0.9729</v>
      </c>
      <c r="F26" s="81">
        <v>0.1241</v>
      </c>
      <c r="G26" s="81">
        <v>0.2003</v>
      </c>
      <c r="H26" s="81">
        <v>0.0121</v>
      </c>
      <c r="I26" s="81">
        <v>0.0594</v>
      </c>
      <c r="J26" s="81">
        <v>0.0474</v>
      </c>
      <c r="K26" s="81">
        <v>0.1083</v>
      </c>
      <c r="L26" s="81">
        <v>0.0092</v>
      </c>
      <c r="M26" s="81">
        <v>1.6035</v>
      </c>
      <c r="N26" s="81">
        <v>0.2448</v>
      </c>
      <c r="O26" s="81">
        <v>0.7262</v>
      </c>
      <c r="P26" s="82">
        <v>34.8968</v>
      </c>
      <c r="Q26" s="82">
        <v>8334.96</v>
      </c>
      <c r="R26" s="82">
        <v>38.6433</v>
      </c>
      <c r="S26" s="82">
        <v>9229.79</v>
      </c>
      <c r="T26" s="82">
        <v>49.7677</v>
      </c>
      <c r="U26" s="84"/>
      <c r="V26" s="38"/>
      <c r="W26" s="36"/>
      <c r="X26" s="36"/>
      <c r="Y26" s="15"/>
      <c r="AA26" s="3">
        <f t="shared" si="0"/>
        <v>99.99989999999998</v>
      </c>
      <c r="AB26" s="29" t="str">
        <f t="shared" si="1"/>
        <v> </v>
      </c>
      <c r="AC26"/>
    </row>
    <row r="27" spans="2:29" ht="12.75">
      <c r="B27" s="14">
        <v>12</v>
      </c>
      <c r="C27" s="89">
        <v>92.7025</v>
      </c>
      <c r="D27" s="90">
        <v>4.0263</v>
      </c>
      <c r="E27" s="90">
        <v>0.9513</v>
      </c>
      <c r="F27" s="90">
        <v>0.1226</v>
      </c>
      <c r="G27" s="90">
        <v>0.1978</v>
      </c>
      <c r="H27" s="90">
        <v>0.0107</v>
      </c>
      <c r="I27" s="90">
        <v>0.0586</v>
      </c>
      <c r="J27" s="90">
        <v>0.0467</v>
      </c>
      <c r="K27" s="90">
        <v>0.1058</v>
      </c>
      <c r="L27" s="90">
        <v>0.0076</v>
      </c>
      <c r="M27" s="90">
        <v>1.565</v>
      </c>
      <c r="N27" s="90">
        <v>0.2051</v>
      </c>
      <c r="O27" s="90">
        <v>0.7247</v>
      </c>
      <c r="P27" s="91">
        <v>34.8876</v>
      </c>
      <c r="Q27" s="91">
        <v>8332.76</v>
      </c>
      <c r="R27" s="91">
        <v>38.6344</v>
      </c>
      <c r="S27" s="91">
        <v>9227.67</v>
      </c>
      <c r="T27" s="91">
        <v>49.8069</v>
      </c>
      <c r="U27" s="90"/>
      <c r="V27" s="38"/>
      <c r="W27" s="36"/>
      <c r="X27" s="36"/>
      <c r="Y27" s="15"/>
      <c r="AA27" s="3">
        <f t="shared" si="0"/>
        <v>100.00000000000001</v>
      </c>
      <c r="AB27" s="29" t="str">
        <f t="shared" si="1"/>
        <v>ОК</v>
      </c>
      <c r="AC27"/>
    </row>
    <row r="28" spans="2:29" ht="12.75">
      <c r="B28" s="14">
        <v>13</v>
      </c>
      <c r="C28" s="81">
        <v>92.5938</v>
      </c>
      <c r="D28" s="81">
        <v>4.0932</v>
      </c>
      <c r="E28" s="81">
        <v>0.9729</v>
      </c>
      <c r="F28" s="81">
        <v>0.1239</v>
      </c>
      <c r="G28" s="81">
        <v>0.1995</v>
      </c>
      <c r="H28" s="81">
        <v>0.0125</v>
      </c>
      <c r="I28" s="81">
        <v>0.0595</v>
      </c>
      <c r="J28" s="81">
        <v>0.0468</v>
      </c>
      <c r="K28" s="81">
        <v>0.1107</v>
      </c>
      <c r="L28" s="81">
        <v>0.0081</v>
      </c>
      <c r="M28" s="81">
        <v>1.6122</v>
      </c>
      <c r="N28" s="81">
        <v>0.167</v>
      </c>
      <c r="O28" s="81">
        <v>0.7254</v>
      </c>
      <c r="P28" s="82">
        <v>34.9244</v>
      </c>
      <c r="Q28" s="82">
        <v>8341.55</v>
      </c>
      <c r="R28" s="82">
        <v>38.6738</v>
      </c>
      <c r="S28" s="82">
        <v>9237.08</v>
      </c>
      <c r="T28" s="82">
        <v>49.8336</v>
      </c>
      <c r="U28" s="84"/>
      <c r="V28" s="38"/>
      <c r="W28" s="36"/>
      <c r="X28" s="36"/>
      <c r="Y28" s="15"/>
      <c r="AA28" s="3">
        <f t="shared" si="0"/>
        <v>100.0001</v>
      </c>
      <c r="AB28" s="29" t="str">
        <f t="shared" si="1"/>
        <v> </v>
      </c>
      <c r="AC28"/>
    </row>
    <row r="29" spans="2:29" ht="12.75">
      <c r="B29" s="14">
        <v>14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82"/>
      <c r="R29" s="82"/>
      <c r="S29" s="82"/>
      <c r="T29" s="82"/>
      <c r="U29" s="83"/>
      <c r="V29" s="38"/>
      <c r="W29" s="36"/>
      <c r="X29" s="36"/>
      <c r="Y29" s="15"/>
      <c r="AA29" s="3">
        <f t="shared" si="0"/>
        <v>0</v>
      </c>
      <c r="AB29" s="29" t="str">
        <f t="shared" si="1"/>
        <v> </v>
      </c>
      <c r="AC29"/>
    </row>
    <row r="30" spans="2:29" ht="12.75">
      <c r="B30" s="14">
        <v>15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37"/>
      <c r="R30" s="37"/>
      <c r="S30" s="37"/>
      <c r="T30" s="37"/>
      <c r="U30" s="36"/>
      <c r="V30" s="38"/>
      <c r="W30" s="36"/>
      <c r="X30" s="36"/>
      <c r="Y30" s="15"/>
      <c r="AA30" s="3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92">
        <v>92.4535</v>
      </c>
      <c r="D31" s="90">
        <v>4.1318</v>
      </c>
      <c r="E31" s="90">
        <v>0.9786</v>
      </c>
      <c r="F31" s="90">
        <v>0.1244</v>
      </c>
      <c r="G31" s="90">
        <v>0.2004</v>
      </c>
      <c r="H31" s="90">
        <v>0.0119</v>
      </c>
      <c r="I31" s="90">
        <v>0.0599</v>
      </c>
      <c r="J31" s="90">
        <v>0.0472</v>
      </c>
      <c r="K31" s="90">
        <v>0.0931</v>
      </c>
      <c r="L31" s="90">
        <v>0.0094</v>
      </c>
      <c r="M31" s="90">
        <v>1.6527</v>
      </c>
      <c r="N31" s="90">
        <v>0.2369</v>
      </c>
      <c r="O31" s="90">
        <v>0.7262</v>
      </c>
      <c r="P31" s="91">
        <v>34.879</v>
      </c>
      <c r="Q31" s="91">
        <v>8330.71</v>
      </c>
      <c r="R31" s="91">
        <v>38.6237</v>
      </c>
      <c r="S31" s="91">
        <v>9225.11</v>
      </c>
      <c r="T31" s="8">
        <v>49.7404</v>
      </c>
      <c r="U31" s="8">
        <v>-11.8</v>
      </c>
      <c r="V31" s="38"/>
      <c r="W31" s="36"/>
      <c r="X31" s="36"/>
      <c r="Y31" s="15"/>
      <c r="AA31" s="3">
        <f t="shared" si="0"/>
        <v>99.99980000000001</v>
      </c>
      <c r="AB31" s="29" t="str">
        <f t="shared" si="1"/>
        <v> </v>
      </c>
      <c r="AC31"/>
    </row>
    <row r="32" spans="2:29" ht="12.75">
      <c r="B32" s="16">
        <v>17</v>
      </c>
      <c r="C32" s="92">
        <v>92.4897</v>
      </c>
      <c r="D32" s="90">
        <v>4.1224</v>
      </c>
      <c r="E32" s="90">
        <v>0.9733</v>
      </c>
      <c r="F32" s="90">
        <v>0.1242</v>
      </c>
      <c r="G32" s="90">
        <v>0.1987</v>
      </c>
      <c r="H32" s="90">
        <v>0.0131</v>
      </c>
      <c r="I32" s="90">
        <v>0.0593</v>
      </c>
      <c r="J32" s="90">
        <v>0.0467</v>
      </c>
      <c r="K32" s="90">
        <v>0.1147</v>
      </c>
      <c r="L32" s="90">
        <v>0.0068</v>
      </c>
      <c r="M32" s="90">
        <v>1.6137</v>
      </c>
      <c r="N32" s="90">
        <v>0.2374</v>
      </c>
      <c r="O32" s="90">
        <v>0.7265</v>
      </c>
      <c r="P32" s="91">
        <v>34.914</v>
      </c>
      <c r="Q32" s="91">
        <v>8339.07</v>
      </c>
      <c r="R32" s="91">
        <v>38.6618</v>
      </c>
      <c r="S32" s="91">
        <v>9234.21</v>
      </c>
      <c r="T32" s="8">
        <v>49.7798</v>
      </c>
      <c r="U32" s="90"/>
      <c r="V32" s="38"/>
      <c r="W32" s="36"/>
      <c r="X32" s="36"/>
      <c r="Y32" s="15"/>
      <c r="AA32" s="3">
        <f t="shared" si="0"/>
        <v>99.99999999999997</v>
      </c>
      <c r="AB32" s="29" t="str">
        <f t="shared" si="1"/>
        <v>ОК</v>
      </c>
      <c r="AC32"/>
    </row>
    <row r="33" spans="2:29" ht="12.75">
      <c r="B33" s="16">
        <v>18</v>
      </c>
      <c r="C33" s="81">
        <v>92.4551</v>
      </c>
      <c r="D33" s="81">
        <v>4.1279</v>
      </c>
      <c r="E33" s="81">
        <v>0.9661</v>
      </c>
      <c r="F33" s="81">
        <v>0.1241</v>
      </c>
      <c r="G33" s="81">
        <v>0.1986</v>
      </c>
      <c r="H33" s="81">
        <v>0.0131</v>
      </c>
      <c r="I33" s="81">
        <v>0.0599</v>
      </c>
      <c r="J33" s="81">
        <v>0.0464</v>
      </c>
      <c r="K33" s="81">
        <v>0.1013</v>
      </c>
      <c r="L33" s="81">
        <v>0.0103</v>
      </c>
      <c r="M33" s="81">
        <v>1.6457</v>
      </c>
      <c r="N33" s="81">
        <v>0.2517</v>
      </c>
      <c r="O33" s="81">
        <v>0.7264</v>
      </c>
      <c r="P33" s="82">
        <v>34.8777</v>
      </c>
      <c r="Q33" s="82">
        <v>8330.4</v>
      </c>
      <c r="R33" s="82">
        <v>38.6222</v>
      </c>
      <c r="S33" s="82">
        <v>9224.75</v>
      </c>
      <c r="T33" s="82">
        <v>49.7323</v>
      </c>
      <c r="U33" s="84"/>
      <c r="V33" s="38"/>
      <c r="W33" s="36"/>
      <c r="X33" s="36"/>
      <c r="Y33" s="15"/>
      <c r="AA33" s="3">
        <f t="shared" si="0"/>
        <v>100.00019999999999</v>
      </c>
      <c r="AB33" s="29" t="str">
        <f t="shared" si="1"/>
        <v> </v>
      </c>
      <c r="AC33"/>
    </row>
    <row r="34" spans="2:29" ht="12.75">
      <c r="B34" s="16">
        <v>19</v>
      </c>
      <c r="C34" s="92">
        <v>92.5602</v>
      </c>
      <c r="D34" s="90">
        <v>4.0726</v>
      </c>
      <c r="E34" s="90">
        <v>0.9387</v>
      </c>
      <c r="F34" s="90">
        <v>0.1197</v>
      </c>
      <c r="G34" s="90">
        <v>0.1938</v>
      </c>
      <c r="H34" s="90">
        <v>0.0123</v>
      </c>
      <c r="I34" s="90">
        <v>0.0589</v>
      </c>
      <c r="J34" s="90">
        <v>0.0465</v>
      </c>
      <c r="K34" s="90">
        <v>0.1013</v>
      </c>
      <c r="L34" s="90">
        <v>0.0093</v>
      </c>
      <c r="M34" s="90">
        <v>1.6231</v>
      </c>
      <c r="N34" s="90">
        <v>0.2634</v>
      </c>
      <c r="O34" s="90">
        <v>0.7256</v>
      </c>
      <c r="P34" s="91">
        <v>34.8444</v>
      </c>
      <c r="Q34" s="91">
        <v>8322.44</v>
      </c>
      <c r="R34" s="91">
        <v>38.5867</v>
      </c>
      <c r="S34" s="91">
        <v>9216.27</v>
      </c>
      <c r="T34" s="8">
        <v>49.7147</v>
      </c>
      <c r="U34" s="90"/>
      <c r="V34" s="38"/>
      <c r="W34" s="36"/>
      <c r="X34" s="36"/>
      <c r="Y34" s="15"/>
      <c r="AA34" s="3">
        <f t="shared" si="0"/>
        <v>99.99979999999995</v>
      </c>
      <c r="AB34" s="29" t="str">
        <f t="shared" si="1"/>
        <v> </v>
      </c>
      <c r="AC34"/>
    </row>
    <row r="35" spans="2:29" ht="12.75">
      <c r="B35" s="16">
        <v>20</v>
      </c>
      <c r="C35" s="81">
        <v>92.4234</v>
      </c>
      <c r="D35" s="81">
        <v>4.1551</v>
      </c>
      <c r="E35" s="81">
        <v>0.9853</v>
      </c>
      <c r="F35" s="81">
        <v>0.1256</v>
      </c>
      <c r="G35" s="81">
        <v>0.201</v>
      </c>
      <c r="H35" s="81">
        <v>0.0108</v>
      </c>
      <c r="I35" s="81">
        <v>0.0605</v>
      </c>
      <c r="J35" s="81">
        <v>0.0471</v>
      </c>
      <c r="K35" s="81">
        <v>0.1021</v>
      </c>
      <c r="L35" s="81">
        <v>0.0095</v>
      </c>
      <c r="M35" s="81">
        <v>1.6446</v>
      </c>
      <c r="N35" s="81">
        <v>0.235</v>
      </c>
      <c r="O35" s="81">
        <v>0.7267</v>
      </c>
      <c r="P35" s="82">
        <v>34.9042</v>
      </c>
      <c r="Q35" s="82">
        <v>8336.72</v>
      </c>
      <c r="R35" s="82">
        <v>38.6508</v>
      </c>
      <c r="S35" s="82">
        <v>9231.58</v>
      </c>
      <c r="T35" s="82">
        <v>49.7604</v>
      </c>
      <c r="U35" s="90"/>
      <c r="V35" s="38"/>
      <c r="W35" s="36"/>
      <c r="X35" s="36"/>
      <c r="Y35" s="15"/>
      <c r="AA35" s="3">
        <f t="shared" si="0"/>
        <v>100</v>
      </c>
      <c r="AB35" s="29" t="str">
        <f t="shared" si="1"/>
        <v>ОК</v>
      </c>
      <c r="AC35"/>
    </row>
    <row r="36" spans="2:29" ht="12.75">
      <c r="B36" s="16">
        <v>21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82"/>
      <c r="R36" s="82"/>
      <c r="S36" s="82"/>
      <c r="T36" s="82"/>
      <c r="U36" s="90"/>
      <c r="V36" s="38"/>
      <c r="W36" s="36"/>
      <c r="X36" s="36"/>
      <c r="Y36" s="15"/>
      <c r="AA36" s="3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82"/>
      <c r="R37" s="82"/>
      <c r="S37" s="82"/>
      <c r="T37" s="82"/>
      <c r="U37" s="90"/>
      <c r="V37" s="38"/>
      <c r="W37" s="36"/>
      <c r="X37" s="36"/>
      <c r="Y37" s="15"/>
      <c r="AA37" s="3">
        <f t="shared" si="0"/>
        <v>0</v>
      </c>
      <c r="AB37" s="29" t="str">
        <f t="shared" si="1"/>
        <v> </v>
      </c>
      <c r="AC37"/>
    </row>
    <row r="38" spans="2:29" ht="12.75">
      <c r="B38" s="16">
        <v>23</v>
      </c>
      <c r="C38" s="92">
        <v>92.4431</v>
      </c>
      <c r="D38" s="90">
        <v>4.1409</v>
      </c>
      <c r="E38" s="90">
        <v>0.9839</v>
      </c>
      <c r="F38" s="90">
        <v>0.1251</v>
      </c>
      <c r="G38" s="90">
        <v>0.2004</v>
      </c>
      <c r="H38" s="90">
        <v>0.0113</v>
      </c>
      <c r="I38" s="90">
        <v>0.06</v>
      </c>
      <c r="J38" s="90">
        <v>0.0468</v>
      </c>
      <c r="K38" s="90">
        <v>0.0973</v>
      </c>
      <c r="L38" s="90">
        <v>0.0106</v>
      </c>
      <c r="M38" s="90">
        <v>1.6565</v>
      </c>
      <c r="N38" s="90">
        <v>0.224</v>
      </c>
      <c r="O38" s="90">
        <v>0.7263</v>
      </c>
      <c r="P38" s="91">
        <v>34.8918</v>
      </c>
      <c r="Q38" s="91">
        <v>8333.76</v>
      </c>
      <c r="R38" s="91">
        <v>38.6375</v>
      </c>
      <c r="S38" s="91">
        <v>9228.41</v>
      </c>
      <c r="T38" s="91">
        <v>49.7545</v>
      </c>
      <c r="U38" s="8">
        <v>-13.5</v>
      </c>
      <c r="V38" s="38"/>
      <c r="W38" s="36"/>
      <c r="X38" s="36"/>
      <c r="Y38" s="15"/>
      <c r="AA38" s="3">
        <f t="shared" si="0"/>
        <v>99.99990000000003</v>
      </c>
      <c r="AB38" s="29" t="str">
        <f t="shared" si="1"/>
        <v> </v>
      </c>
      <c r="AC38"/>
    </row>
    <row r="39" spans="2:29" ht="12.75">
      <c r="B39" s="16">
        <v>24</v>
      </c>
      <c r="C39" s="92">
        <v>92.5302</v>
      </c>
      <c r="D39" s="90">
        <v>4.1039</v>
      </c>
      <c r="E39" s="90">
        <v>0.9717</v>
      </c>
      <c r="F39" s="90">
        <v>0.1234</v>
      </c>
      <c r="G39" s="90">
        <v>0.1993</v>
      </c>
      <c r="H39" s="90">
        <v>0.011</v>
      </c>
      <c r="I39" s="90">
        <v>0.0601</v>
      </c>
      <c r="J39" s="90">
        <v>0.0464</v>
      </c>
      <c r="K39" s="90">
        <v>0.0941</v>
      </c>
      <c r="L39" s="90">
        <v>0.0124</v>
      </c>
      <c r="M39" s="90">
        <v>1.6427</v>
      </c>
      <c r="N39" s="90">
        <v>0.2048</v>
      </c>
      <c r="O39" s="90">
        <v>0.7255</v>
      </c>
      <c r="P39" s="91">
        <v>34.8793</v>
      </c>
      <c r="Q39" s="91">
        <v>8330.78</v>
      </c>
      <c r="R39" s="91">
        <v>38.6245</v>
      </c>
      <c r="S39" s="91">
        <v>9225.3</v>
      </c>
      <c r="T39" s="91">
        <v>49.7652</v>
      </c>
      <c r="U39" s="8"/>
      <c r="V39" s="38"/>
      <c r="W39" s="36"/>
      <c r="X39" s="39"/>
      <c r="Y39" s="39"/>
      <c r="AA39" s="3">
        <f t="shared" si="0"/>
        <v>100</v>
      </c>
      <c r="AB39" s="29" t="str">
        <f t="shared" si="1"/>
        <v>ОК</v>
      </c>
      <c r="AC39"/>
    </row>
    <row r="40" spans="2:29" ht="12.75">
      <c r="B40" s="16">
        <v>25</v>
      </c>
      <c r="C40" s="81">
        <v>92.5343</v>
      </c>
      <c r="D40" s="81">
        <v>4.1006</v>
      </c>
      <c r="E40" s="81">
        <v>0.958</v>
      </c>
      <c r="F40" s="81">
        <v>0.1214</v>
      </c>
      <c r="G40" s="81">
        <v>0.1956</v>
      </c>
      <c r="H40" s="81">
        <v>0.0108</v>
      </c>
      <c r="I40" s="81">
        <v>0.0594</v>
      </c>
      <c r="J40" s="81">
        <v>0.047</v>
      </c>
      <c r="K40" s="81">
        <v>0.0946</v>
      </c>
      <c r="L40" s="81">
        <v>0.0081</v>
      </c>
      <c r="M40" s="81">
        <v>1.6154</v>
      </c>
      <c r="N40" s="81">
        <v>0.2548</v>
      </c>
      <c r="O40" s="81">
        <v>0.7257</v>
      </c>
      <c r="P40" s="82">
        <v>34.861</v>
      </c>
      <c r="Q40" s="82">
        <v>8326.41</v>
      </c>
      <c r="R40" s="82">
        <v>38.6047</v>
      </c>
      <c r="S40" s="82">
        <v>9220.57</v>
      </c>
      <c r="T40" s="82">
        <v>49.7347</v>
      </c>
      <c r="U40" s="84"/>
      <c r="V40" s="38"/>
      <c r="W40" s="36"/>
      <c r="X40" s="36"/>
      <c r="Y40" s="15"/>
      <c r="AA40" s="3">
        <f t="shared" si="0"/>
        <v>99.99999999999999</v>
      </c>
      <c r="AB40" s="29" t="str">
        <f t="shared" si="1"/>
        <v>ОК</v>
      </c>
      <c r="AC40"/>
    </row>
    <row r="41" spans="2:29" ht="12.75">
      <c r="B41" s="16">
        <v>26</v>
      </c>
      <c r="C41" s="81">
        <v>92.5782</v>
      </c>
      <c r="D41" s="81">
        <v>4.063</v>
      </c>
      <c r="E41" s="81">
        <v>0.9578</v>
      </c>
      <c r="F41" s="81">
        <v>0.1228</v>
      </c>
      <c r="G41" s="81">
        <v>0.197</v>
      </c>
      <c r="H41" s="81">
        <v>0.0107</v>
      </c>
      <c r="I41" s="81">
        <v>0.0593</v>
      </c>
      <c r="J41" s="81">
        <v>0.0465</v>
      </c>
      <c r="K41" s="81">
        <v>0.095</v>
      </c>
      <c r="L41" s="81">
        <v>0.0105</v>
      </c>
      <c r="M41" s="81">
        <v>1.615</v>
      </c>
      <c r="N41" s="81">
        <v>0.2442</v>
      </c>
      <c r="O41" s="81">
        <v>0.7254</v>
      </c>
      <c r="P41" s="82">
        <v>34.8559</v>
      </c>
      <c r="Q41" s="82">
        <v>8325.19</v>
      </c>
      <c r="R41" s="82">
        <v>38.5993</v>
      </c>
      <c r="S41" s="82">
        <v>9219.28</v>
      </c>
      <c r="T41" s="82">
        <v>49.7377</v>
      </c>
      <c r="U41" s="84"/>
      <c r="V41" s="38"/>
      <c r="W41" s="36"/>
      <c r="X41" s="36"/>
      <c r="Y41" s="15"/>
      <c r="AA41" s="3">
        <f t="shared" si="0"/>
        <v>99.99999999999999</v>
      </c>
      <c r="AB41" s="29" t="str">
        <f t="shared" si="1"/>
        <v>ОК</v>
      </c>
      <c r="AC41"/>
    </row>
    <row r="42" spans="2:29" ht="12.75">
      <c r="B42" s="16">
        <v>27</v>
      </c>
      <c r="C42" s="81">
        <v>92.5741</v>
      </c>
      <c r="D42" s="81">
        <v>4.0669</v>
      </c>
      <c r="E42" s="81">
        <v>0.9605</v>
      </c>
      <c r="F42" s="81">
        <v>0.1229</v>
      </c>
      <c r="G42" s="81">
        <v>0.1969</v>
      </c>
      <c r="H42" s="81">
        <v>0.0108</v>
      </c>
      <c r="I42" s="81">
        <v>0.059</v>
      </c>
      <c r="J42" s="81">
        <v>0.0463</v>
      </c>
      <c r="K42" s="81">
        <v>0.0934</v>
      </c>
      <c r="L42" s="81">
        <v>0.0106</v>
      </c>
      <c r="M42" s="81">
        <v>1.6188</v>
      </c>
      <c r="N42" s="81">
        <v>0.2399</v>
      </c>
      <c r="O42" s="81">
        <v>0.7254</v>
      </c>
      <c r="P42" s="82">
        <v>34.8559</v>
      </c>
      <c r="Q42" s="82">
        <v>8325.19</v>
      </c>
      <c r="R42" s="82">
        <v>38.5993</v>
      </c>
      <c r="S42" s="82">
        <v>9219.28</v>
      </c>
      <c r="T42" s="82">
        <v>49.7388</v>
      </c>
      <c r="U42" s="84"/>
      <c r="V42" s="38"/>
      <c r="W42" s="36"/>
      <c r="X42" s="36"/>
      <c r="Y42" s="15"/>
      <c r="AA42" s="3">
        <f t="shared" si="0"/>
        <v>100.0001</v>
      </c>
      <c r="AB42" s="29" t="str">
        <f t="shared" si="1"/>
        <v> </v>
      </c>
      <c r="AC42"/>
    </row>
    <row r="43" spans="2:29" ht="12.75">
      <c r="B43" s="16">
        <v>28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82"/>
      <c r="R43" s="82"/>
      <c r="S43" s="82"/>
      <c r="T43" s="82"/>
      <c r="U43" s="84"/>
      <c r="V43" s="38"/>
      <c r="W43" s="36"/>
      <c r="X43" s="36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  <c r="Q44" s="82"/>
      <c r="R44" s="82"/>
      <c r="S44" s="82"/>
      <c r="T44" s="82"/>
      <c r="U44" s="84"/>
      <c r="V44" s="38"/>
      <c r="W44" s="36"/>
      <c r="X44" s="36"/>
      <c r="Y44" s="15"/>
      <c r="AA44" s="3">
        <f t="shared" si="0"/>
        <v>0</v>
      </c>
      <c r="AB44" s="29" t="str">
        <f t="shared" si="1"/>
        <v> </v>
      </c>
      <c r="AC44"/>
    </row>
    <row r="45" spans="2:29" ht="12.75" customHeight="1">
      <c r="B45" s="16">
        <v>30</v>
      </c>
      <c r="C45" s="92">
        <v>92.6853</v>
      </c>
      <c r="D45" s="90">
        <v>4.037</v>
      </c>
      <c r="E45" s="90">
        <v>0.9372</v>
      </c>
      <c r="F45" s="90">
        <v>0.1201</v>
      </c>
      <c r="G45" s="90">
        <v>0.1942</v>
      </c>
      <c r="H45" s="90">
        <v>0.0123</v>
      </c>
      <c r="I45" s="90">
        <v>0.0584</v>
      </c>
      <c r="J45" s="90">
        <v>0.0462</v>
      </c>
      <c r="K45" s="90">
        <v>0.0915</v>
      </c>
      <c r="L45" s="90">
        <v>0.0092</v>
      </c>
      <c r="M45" s="90">
        <v>1.5946</v>
      </c>
      <c r="N45" s="90">
        <v>0.2139</v>
      </c>
      <c r="O45" s="90">
        <v>0.7244</v>
      </c>
      <c r="P45" s="91">
        <v>34.8474</v>
      </c>
      <c r="Q45" s="91">
        <v>8323.16</v>
      </c>
      <c r="R45" s="91">
        <v>38.5909</v>
      </c>
      <c r="S45" s="91">
        <v>9217.28</v>
      </c>
      <c r="T45" s="93">
        <v>49.7627</v>
      </c>
      <c r="U45" s="8">
        <v>-14.7</v>
      </c>
      <c r="V45" s="38"/>
      <c r="W45" s="36"/>
      <c r="X45" s="36"/>
      <c r="Y45" s="15"/>
      <c r="AA45" s="3">
        <f t="shared" si="0"/>
        <v>99.9999</v>
      </c>
      <c r="AB45" s="29" t="str">
        <f t="shared" si="1"/>
        <v> </v>
      </c>
      <c r="AC45"/>
    </row>
    <row r="46" spans="2:29" ht="12.75" customHeight="1">
      <c r="B46" s="16">
        <v>31</v>
      </c>
      <c r="C46" s="92">
        <v>92.6596</v>
      </c>
      <c r="D46" s="90">
        <v>4.0598</v>
      </c>
      <c r="E46" s="90">
        <v>0.9504</v>
      </c>
      <c r="F46" s="90">
        <v>0.121</v>
      </c>
      <c r="G46" s="90">
        <v>0.1947</v>
      </c>
      <c r="H46" s="90">
        <v>0.013</v>
      </c>
      <c r="I46" s="90">
        <v>0.0586</v>
      </c>
      <c r="J46" s="90">
        <v>0.0458</v>
      </c>
      <c r="K46" s="90">
        <v>0.1066</v>
      </c>
      <c r="L46" s="90">
        <v>0.0084</v>
      </c>
      <c r="M46" s="90">
        <v>1.6062</v>
      </c>
      <c r="N46" s="90">
        <v>0.1768</v>
      </c>
      <c r="O46" s="90">
        <v>0.7247</v>
      </c>
      <c r="P46" s="91">
        <v>34.8899</v>
      </c>
      <c r="Q46" s="91">
        <v>8333.31</v>
      </c>
      <c r="R46" s="91">
        <v>38.6367</v>
      </c>
      <c r="S46" s="91">
        <v>9228.22</v>
      </c>
      <c r="T46" s="91">
        <v>49.8087</v>
      </c>
      <c r="U46" s="38"/>
      <c r="V46" s="38"/>
      <c r="W46" s="36"/>
      <c r="X46" s="36"/>
      <c r="Y46" s="15"/>
      <c r="AA46" s="3">
        <f t="shared" si="0"/>
        <v>100.00089999999999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AA48" s="3"/>
      <c r="AB48" s="4"/>
      <c r="AC48"/>
    </row>
    <row r="49" spans="3:4" ht="12.75">
      <c r="C49" s="1"/>
      <c r="D49" s="1"/>
    </row>
    <row r="50" spans="1:29" ht="12.75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 t="s">
        <v>35</v>
      </c>
      <c r="L50" s="41"/>
      <c r="N50" s="42"/>
      <c r="O50" s="41"/>
      <c r="P50" s="41"/>
      <c r="Q50" s="41"/>
      <c r="R50" s="41"/>
      <c r="S50" s="41"/>
      <c r="T50" s="41"/>
      <c r="U50" s="42" t="s">
        <v>62</v>
      </c>
      <c r="V50" s="41"/>
      <c r="X50" s="49"/>
      <c r="Y50" s="48"/>
      <c r="Z50" s="48"/>
      <c r="AA50" s="50"/>
      <c r="AB50" s="50"/>
      <c r="AC50" s="51"/>
    </row>
    <row r="51" spans="1:29" ht="12.75">
      <c r="A51" s="43" t="s">
        <v>36</v>
      </c>
      <c r="B51" s="44"/>
      <c r="C51" s="44"/>
      <c r="D51" s="44"/>
      <c r="E51" s="44"/>
      <c r="F51" s="44"/>
      <c r="G51" s="45"/>
      <c r="H51" s="45"/>
      <c r="I51" s="46"/>
      <c r="K51" s="46" t="s">
        <v>37</v>
      </c>
      <c r="M51" s="46"/>
      <c r="N51" s="46"/>
      <c r="P51" s="45"/>
      <c r="Q51" s="2"/>
      <c r="R51" s="43" t="s">
        <v>0</v>
      </c>
      <c r="S51" s="2"/>
      <c r="T51" s="2"/>
      <c r="U51" s="46" t="s">
        <v>38</v>
      </c>
      <c r="V51" s="2"/>
      <c r="X51" s="47"/>
      <c r="Y51" s="47"/>
      <c r="Z51" s="52"/>
      <c r="AA51" s="50"/>
      <c r="AB51" s="50"/>
      <c r="AC51" s="51"/>
    </row>
    <row r="52" spans="1:29" ht="18" customHeight="1">
      <c r="A52" s="41" t="s">
        <v>43</v>
      </c>
      <c r="B52" s="41"/>
      <c r="C52" s="41"/>
      <c r="D52" s="41"/>
      <c r="E52" s="41"/>
      <c r="F52" s="41"/>
      <c r="G52" s="41"/>
      <c r="H52" s="41"/>
      <c r="I52" s="41"/>
      <c r="J52" s="41"/>
      <c r="K52" s="41" t="s">
        <v>39</v>
      </c>
      <c r="L52" s="41"/>
      <c r="N52" s="42"/>
      <c r="O52" s="41"/>
      <c r="P52" s="41"/>
      <c r="Q52" s="41"/>
      <c r="R52" s="41"/>
      <c r="S52" s="41"/>
      <c r="T52" s="41"/>
      <c r="U52" s="42" t="s">
        <v>62</v>
      </c>
      <c r="V52" s="41"/>
      <c r="X52" s="48"/>
      <c r="Y52" s="48"/>
      <c r="Z52" s="48"/>
      <c r="AA52" s="50"/>
      <c r="AB52" s="50"/>
      <c r="AC52" s="51"/>
    </row>
    <row r="53" spans="1:26" ht="12.75">
      <c r="A53" s="45"/>
      <c r="B53" s="43" t="s">
        <v>40</v>
      </c>
      <c r="C53" s="44"/>
      <c r="D53" s="44"/>
      <c r="E53" s="44"/>
      <c r="F53" s="44"/>
      <c r="G53" s="44"/>
      <c r="H53" s="45"/>
      <c r="I53" s="45"/>
      <c r="K53" s="46" t="s">
        <v>37</v>
      </c>
      <c r="L53" s="45"/>
      <c r="M53" s="46"/>
      <c r="N53" s="46"/>
      <c r="O53" s="46"/>
      <c r="P53" s="47"/>
      <c r="Q53" s="2"/>
      <c r="R53" s="43" t="s">
        <v>0</v>
      </c>
      <c r="S53" s="2"/>
      <c r="T53" s="2"/>
      <c r="U53" s="46" t="s">
        <v>15</v>
      </c>
      <c r="V53" s="2"/>
      <c r="X53" s="48"/>
      <c r="Y53" s="48"/>
      <c r="Z53" s="48"/>
    </row>
    <row r="57" spans="3:10" ht="12.75">
      <c r="C57" s="40"/>
      <c r="D57" s="30"/>
      <c r="E57" s="30"/>
      <c r="F57" s="30"/>
      <c r="G57" s="30"/>
      <c r="H57" s="30"/>
      <c r="I57" s="30"/>
      <c r="J57" s="30"/>
    </row>
  </sheetData>
  <sheetProtection/>
  <mergeCells count="31">
    <mergeCell ref="X12:X15"/>
    <mergeCell ref="H13:H15"/>
    <mergeCell ref="Y12:Y15"/>
    <mergeCell ref="A7:Y7"/>
    <mergeCell ref="A8:Y8"/>
    <mergeCell ref="A10:Y10"/>
    <mergeCell ref="A9:Z9"/>
    <mergeCell ref="K13:K15"/>
    <mergeCell ref="B12:B15"/>
    <mergeCell ref="C12:N12"/>
    <mergeCell ref="O12:T12"/>
    <mergeCell ref="R13:R15"/>
    <mergeCell ref="P13:P15"/>
    <mergeCell ref="V12:V15"/>
    <mergeCell ref="U12:U15"/>
    <mergeCell ref="T13:T15"/>
    <mergeCell ref="E13:E15"/>
    <mergeCell ref="G13:G15"/>
    <mergeCell ref="M13:M15"/>
    <mergeCell ref="S13:S15"/>
    <mergeCell ref="N13:N15"/>
    <mergeCell ref="C48:Y48"/>
    <mergeCell ref="C13:C15"/>
    <mergeCell ref="F13:F15"/>
    <mergeCell ref="Q13:Q15"/>
    <mergeCell ref="D13:D15"/>
    <mergeCell ref="W12:W15"/>
    <mergeCell ref="O13:O15"/>
    <mergeCell ref="I13:I15"/>
    <mergeCell ref="L13:L15"/>
    <mergeCell ref="J13:J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1">
      <selection activeCell="J9" sqref="J9:K16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105" t="s">
        <v>63</v>
      </c>
      <c r="B1" s="105"/>
      <c r="C1" s="105"/>
      <c r="D1" s="105"/>
      <c r="E1" s="105"/>
      <c r="F1" s="105"/>
      <c r="G1" s="105"/>
      <c r="H1" s="105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8" customHeight="1">
      <c r="A2" s="129" t="s">
        <v>58</v>
      </c>
      <c r="B2" s="129"/>
      <c r="C2" s="129"/>
      <c r="D2" s="129"/>
      <c r="E2" s="129"/>
      <c r="F2" s="129"/>
      <c r="G2" s="129"/>
      <c r="H2" s="12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5" ht="18" customHeight="1">
      <c r="A3" s="129" t="s">
        <v>59</v>
      </c>
      <c r="B3" s="129"/>
      <c r="C3" s="129"/>
      <c r="D3" s="129"/>
      <c r="E3" s="129"/>
      <c r="F3" s="129"/>
      <c r="G3" s="129"/>
      <c r="H3" s="129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19"/>
    </row>
    <row r="4" spans="1:25" ht="24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3" t="s">
        <v>24</v>
      </c>
      <c r="C5" s="126" t="s">
        <v>30</v>
      </c>
      <c r="D5" s="127"/>
      <c r="E5" s="127"/>
      <c r="F5" s="128"/>
      <c r="G5" s="120" t="s">
        <v>54</v>
      </c>
      <c r="H5" s="123" t="s">
        <v>33</v>
      </c>
      <c r="I5" s="20"/>
      <c r="Z5"/>
    </row>
    <row r="6" spans="2:26" ht="48.75" customHeight="1">
      <c r="B6" s="114"/>
      <c r="C6" s="116" t="s">
        <v>46</v>
      </c>
      <c r="D6" s="116" t="s">
        <v>66</v>
      </c>
      <c r="E6" s="116" t="s">
        <v>47</v>
      </c>
      <c r="F6" s="116" t="s">
        <v>48</v>
      </c>
      <c r="G6" s="121"/>
      <c r="H6" s="124"/>
      <c r="I6" s="20"/>
      <c r="Z6"/>
    </row>
    <row r="7" spans="2:26" ht="15.75" customHeight="1">
      <c r="B7" s="114"/>
      <c r="C7" s="117"/>
      <c r="D7" s="117"/>
      <c r="E7" s="117"/>
      <c r="F7" s="117"/>
      <c r="G7" s="121"/>
      <c r="H7" s="124"/>
      <c r="I7" s="20"/>
      <c r="Z7"/>
    </row>
    <row r="8" spans="2:26" ht="11.25" customHeight="1">
      <c r="B8" s="115"/>
      <c r="C8" s="118"/>
      <c r="D8" s="118"/>
      <c r="E8" s="118"/>
      <c r="F8" s="118"/>
      <c r="G8" s="122"/>
      <c r="H8" s="125"/>
      <c r="I8" s="20"/>
      <c r="Z8"/>
    </row>
    <row r="9" spans="2:26" ht="15" customHeight="1">
      <c r="B9" s="14">
        <v>1</v>
      </c>
      <c r="C9" s="130">
        <v>1022</v>
      </c>
      <c r="D9" s="130">
        <v>3243</v>
      </c>
      <c r="E9" s="130">
        <v>3466</v>
      </c>
      <c r="F9" s="130">
        <v>402</v>
      </c>
      <c r="G9" s="94">
        <f aca="true" t="shared" si="0" ref="G9:G39">SUM(C9:F9)</f>
        <v>8133</v>
      </c>
      <c r="H9" s="73">
        <v>34.9</v>
      </c>
      <c r="I9" s="21"/>
      <c r="J9" s="119" t="s">
        <v>34</v>
      </c>
      <c r="K9" s="119"/>
      <c r="Z9"/>
    </row>
    <row r="10" spans="2:26" ht="15" customHeight="1">
      <c r="B10" s="14">
        <v>2</v>
      </c>
      <c r="C10" s="130">
        <v>921</v>
      </c>
      <c r="D10" s="130">
        <v>2815</v>
      </c>
      <c r="E10" s="130">
        <v>3610</v>
      </c>
      <c r="F10" s="130">
        <v>367</v>
      </c>
      <c r="G10" s="94">
        <f t="shared" si="0"/>
        <v>7713</v>
      </c>
      <c r="H10" s="73">
        <f>IF(Паспорт!P17&gt;0,Паспорт!P17,H9)</f>
        <v>34.9</v>
      </c>
      <c r="I10" s="21"/>
      <c r="J10" s="119"/>
      <c r="K10" s="119"/>
      <c r="Z10"/>
    </row>
    <row r="11" spans="2:26" ht="15" customHeight="1">
      <c r="B11" s="14">
        <v>3</v>
      </c>
      <c r="C11" s="130">
        <v>664</v>
      </c>
      <c r="D11" s="130">
        <v>2762</v>
      </c>
      <c r="E11" s="130">
        <v>3243</v>
      </c>
      <c r="F11" s="130">
        <v>350</v>
      </c>
      <c r="G11" s="94">
        <f t="shared" si="0"/>
        <v>7019</v>
      </c>
      <c r="H11" s="73">
        <f>IF(Паспорт!P18&gt;0,Паспорт!P18,H10)</f>
        <v>34.9</v>
      </c>
      <c r="I11" s="21"/>
      <c r="J11" s="119"/>
      <c r="K11" s="119"/>
      <c r="Z11"/>
    </row>
    <row r="12" spans="2:26" ht="15" customHeight="1">
      <c r="B12" s="14">
        <v>4</v>
      </c>
      <c r="C12" s="130">
        <v>539</v>
      </c>
      <c r="D12" s="130">
        <v>2153</v>
      </c>
      <c r="E12" s="130">
        <v>3118</v>
      </c>
      <c r="F12" s="130">
        <v>305</v>
      </c>
      <c r="G12" s="94">
        <f t="shared" si="0"/>
        <v>6115</v>
      </c>
      <c r="H12" s="73">
        <f>IF(Паспорт!P19&gt;0,Паспорт!P19,H11)</f>
        <v>34.895</v>
      </c>
      <c r="I12" s="21"/>
      <c r="J12" s="119"/>
      <c r="K12" s="119"/>
      <c r="Z12"/>
    </row>
    <row r="13" spans="2:26" ht="15" customHeight="1">
      <c r="B13" s="14">
        <v>5</v>
      </c>
      <c r="C13" s="130">
        <v>578</v>
      </c>
      <c r="D13" s="130">
        <v>2214</v>
      </c>
      <c r="E13" s="130">
        <v>3058</v>
      </c>
      <c r="F13" s="130">
        <v>286</v>
      </c>
      <c r="G13" s="94">
        <f t="shared" si="0"/>
        <v>6136</v>
      </c>
      <c r="H13" s="73">
        <f>IF(Паспорт!P20&gt;0,Паспорт!P20,H12)</f>
        <v>34.8871</v>
      </c>
      <c r="I13" s="21"/>
      <c r="J13" s="119"/>
      <c r="K13" s="119"/>
      <c r="Z13"/>
    </row>
    <row r="14" spans="2:26" ht="15" customHeight="1">
      <c r="B14" s="14">
        <v>6</v>
      </c>
      <c r="C14" s="130">
        <v>868</v>
      </c>
      <c r="D14" s="130">
        <v>2585</v>
      </c>
      <c r="E14" s="130">
        <v>3833</v>
      </c>
      <c r="F14" s="130">
        <v>359</v>
      </c>
      <c r="G14" s="94">
        <f t="shared" si="0"/>
        <v>7645</v>
      </c>
      <c r="H14" s="73">
        <f>IF(Паспорт!P21&gt;0,Паспорт!P21,H13)</f>
        <v>34.9022</v>
      </c>
      <c r="I14" s="21"/>
      <c r="J14" s="119"/>
      <c r="K14" s="119"/>
      <c r="Z14"/>
    </row>
    <row r="15" spans="2:26" ht="15" customHeight="1">
      <c r="B15" s="14">
        <v>7</v>
      </c>
      <c r="C15" s="130">
        <v>674</v>
      </c>
      <c r="D15" s="130">
        <v>3103</v>
      </c>
      <c r="E15" s="130">
        <v>3896</v>
      </c>
      <c r="F15" s="130">
        <v>423</v>
      </c>
      <c r="G15" s="94">
        <f t="shared" si="0"/>
        <v>8096</v>
      </c>
      <c r="H15" s="73">
        <f>IF(Паспорт!P22&gt;0,Паспорт!P22,H14)</f>
        <v>34.9022</v>
      </c>
      <c r="I15" s="21"/>
      <c r="J15" s="119"/>
      <c r="K15" s="119"/>
      <c r="Z15"/>
    </row>
    <row r="16" spans="2:26" ht="15" customHeight="1">
      <c r="B16" s="14">
        <v>8</v>
      </c>
      <c r="C16" s="130">
        <v>522</v>
      </c>
      <c r="D16" s="130">
        <v>2330</v>
      </c>
      <c r="E16" s="130">
        <v>1911</v>
      </c>
      <c r="F16" s="130">
        <v>291</v>
      </c>
      <c r="G16" s="94">
        <f t="shared" si="0"/>
        <v>5054</v>
      </c>
      <c r="H16" s="73">
        <f>IF(Паспорт!P23&gt;0,Паспорт!P23,H15)</f>
        <v>34.9022</v>
      </c>
      <c r="I16" s="21"/>
      <c r="J16" s="119"/>
      <c r="K16" s="119"/>
      <c r="Z16"/>
    </row>
    <row r="17" spans="2:26" ht="15" customHeight="1">
      <c r="B17" s="14">
        <v>9</v>
      </c>
      <c r="C17" s="130">
        <v>375</v>
      </c>
      <c r="D17" s="130">
        <v>1859</v>
      </c>
      <c r="E17" s="130">
        <v>2115</v>
      </c>
      <c r="F17" s="130">
        <v>245</v>
      </c>
      <c r="G17" s="94">
        <f t="shared" si="0"/>
        <v>4594</v>
      </c>
      <c r="H17" s="73">
        <f>IF(Паспорт!P24&gt;0,Паспорт!P24,H16)</f>
        <v>34.9022</v>
      </c>
      <c r="I17" s="21"/>
      <c r="J17" s="28"/>
      <c r="Z17"/>
    </row>
    <row r="18" spans="2:26" ht="15" customHeight="1">
      <c r="B18" s="14">
        <v>10</v>
      </c>
      <c r="C18" s="130">
        <v>318</v>
      </c>
      <c r="D18" s="130">
        <v>1530</v>
      </c>
      <c r="E18" s="130">
        <v>1946</v>
      </c>
      <c r="F18" s="130">
        <v>231</v>
      </c>
      <c r="G18" s="94">
        <f t="shared" si="0"/>
        <v>4025</v>
      </c>
      <c r="H18" s="73">
        <f>IF(Паспорт!P25&gt;0,Паспорт!P25,H17)</f>
        <v>34.8933</v>
      </c>
      <c r="I18" s="21"/>
      <c r="J18" s="28"/>
      <c r="Z18"/>
    </row>
    <row r="19" spans="2:26" ht="15" customHeight="1">
      <c r="B19" s="14">
        <v>11</v>
      </c>
      <c r="C19" s="130">
        <v>286</v>
      </c>
      <c r="D19" s="130">
        <v>1475</v>
      </c>
      <c r="E19" s="130">
        <v>1814</v>
      </c>
      <c r="F19" s="130">
        <v>216</v>
      </c>
      <c r="G19" s="94">
        <f t="shared" si="0"/>
        <v>3791</v>
      </c>
      <c r="H19" s="73">
        <f>IF(Паспорт!P26&gt;0,Паспорт!P26,H18)</f>
        <v>34.8968</v>
      </c>
      <c r="I19" s="21"/>
      <c r="J19" s="28"/>
      <c r="Z19"/>
    </row>
    <row r="20" spans="2:26" ht="15" customHeight="1">
      <c r="B20" s="14">
        <v>12</v>
      </c>
      <c r="C20" s="130">
        <v>313</v>
      </c>
      <c r="D20" s="130">
        <v>1530</v>
      </c>
      <c r="E20" s="130">
        <v>1601</v>
      </c>
      <c r="F20" s="130">
        <v>231</v>
      </c>
      <c r="G20" s="94">
        <f t="shared" si="0"/>
        <v>3675</v>
      </c>
      <c r="H20" s="73">
        <f>IF(Паспорт!P27&gt;0,Паспорт!P27,H19)</f>
        <v>34.8876</v>
      </c>
      <c r="I20" s="21"/>
      <c r="J20" s="28"/>
      <c r="Z20"/>
    </row>
    <row r="21" spans="2:26" ht="15" customHeight="1">
      <c r="B21" s="14">
        <v>13</v>
      </c>
      <c r="C21" s="130">
        <v>363</v>
      </c>
      <c r="D21" s="130">
        <v>1663</v>
      </c>
      <c r="E21" s="130">
        <v>1510</v>
      </c>
      <c r="F21" s="130">
        <v>219</v>
      </c>
      <c r="G21" s="94">
        <f t="shared" si="0"/>
        <v>3755</v>
      </c>
      <c r="H21" s="73">
        <f>IF(Паспорт!P28&gt;0,Паспорт!P28,H20)</f>
        <v>34.9244</v>
      </c>
      <c r="I21" s="21"/>
      <c r="J21" s="28"/>
      <c r="Z21"/>
    </row>
    <row r="22" spans="2:26" ht="15" customHeight="1">
      <c r="B22" s="14">
        <v>14</v>
      </c>
      <c r="C22" s="130">
        <v>668</v>
      </c>
      <c r="D22" s="130">
        <v>2233</v>
      </c>
      <c r="E22" s="130">
        <v>2157</v>
      </c>
      <c r="F22" s="130">
        <v>298</v>
      </c>
      <c r="G22" s="94">
        <f t="shared" si="0"/>
        <v>5356</v>
      </c>
      <c r="H22" s="73">
        <f>IF(Паспорт!P29&gt;0,Паспорт!P29,H21)</f>
        <v>34.9244</v>
      </c>
      <c r="I22" s="21"/>
      <c r="J22" s="28"/>
      <c r="Z22"/>
    </row>
    <row r="23" spans="2:26" ht="15" customHeight="1">
      <c r="B23" s="14">
        <v>15</v>
      </c>
      <c r="C23" s="130">
        <v>488</v>
      </c>
      <c r="D23" s="130">
        <v>2270</v>
      </c>
      <c r="E23" s="130">
        <v>2096</v>
      </c>
      <c r="F23" s="130">
        <v>291</v>
      </c>
      <c r="G23" s="94">
        <f t="shared" si="0"/>
        <v>5145</v>
      </c>
      <c r="H23" s="73">
        <f>IF(Паспорт!P30&gt;0,Паспорт!P30,H22)</f>
        <v>34.9244</v>
      </c>
      <c r="I23" s="21"/>
      <c r="J23" s="28"/>
      <c r="Z23"/>
    </row>
    <row r="24" spans="2:26" ht="15" customHeight="1">
      <c r="B24" s="16">
        <v>16</v>
      </c>
      <c r="C24" s="130">
        <v>336</v>
      </c>
      <c r="D24" s="130">
        <v>2019</v>
      </c>
      <c r="E24" s="130">
        <v>1714</v>
      </c>
      <c r="F24" s="130">
        <v>236</v>
      </c>
      <c r="G24" s="94">
        <f t="shared" si="0"/>
        <v>4305</v>
      </c>
      <c r="H24" s="73">
        <f>IF(Паспорт!P31&gt;0,Паспорт!P31,H23)</f>
        <v>34.879</v>
      </c>
      <c r="I24" s="21"/>
      <c r="J24" s="28"/>
      <c r="Z24"/>
    </row>
    <row r="25" spans="2:26" ht="15" customHeight="1">
      <c r="B25" s="16">
        <v>17</v>
      </c>
      <c r="C25" s="130">
        <v>294</v>
      </c>
      <c r="D25" s="130">
        <v>1567</v>
      </c>
      <c r="E25" s="130">
        <v>1581</v>
      </c>
      <c r="F25" s="130">
        <v>242</v>
      </c>
      <c r="G25" s="94">
        <f t="shared" si="0"/>
        <v>3684</v>
      </c>
      <c r="H25" s="73">
        <f>IF(Паспорт!P32&gt;0,Паспорт!P32,H24)</f>
        <v>34.914</v>
      </c>
      <c r="I25" s="21"/>
      <c r="J25" s="28"/>
      <c r="Z25"/>
    </row>
    <row r="26" spans="2:26" ht="15" customHeight="1">
      <c r="B26" s="16">
        <v>18</v>
      </c>
      <c r="C26" s="130">
        <v>341</v>
      </c>
      <c r="D26" s="130">
        <v>2934</v>
      </c>
      <c r="E26" s="130">
        <v>1624</v>
      </c>
      <c r="F26" s="130">
        <v>250</v>
      </c>
      <c r="G26" s="94">
        <f t="shared" si="0"/>
        <v>5149</v>
      </c>
      <c r="H26" s="73">
        <f>IF(Паспорт!P33&gt;0,Паспорт!P33,H25)</f>
        <v>34.8777</v>
      </c>
      <c r="I26" s="21"/>
      <c r="J26" s="28"/>
      <c r="Z26"/>
    </row>
    <row r="27" spans="2:26" ht="15" customHeight="1">
      <c r="B27" s="16">
        <v>19</v>
      </c>
      <c r="C27" s="130">
        <v>534</v>
      </c>
      <c r="D27" s="130">
        <v>3475</v>
      </c>
      <c r="E27" s="130">
        <v>1828</v>
      </c>
      <c r="F27" s="130">
        <v>269</v>
      </c>
      <c r="G27" s="94">
        <f t="shared" si="0"/>
        <v>6106</v>
      </c>
      <c r="H27" s="73">
        <f>IF(Паспорт!P34&gt;0,Паспорт!P34,H26)</f>
        <v>34.8444</v>
      </c>
      <c r="I27" s="21"/>
      <c r="J27" s="28"/>
      <c r="Z27"/>
    </row>
    <row r="28" spans="2:26" ht="15" customHeight="1">
      <c r="B28" s="16">
        <v>20</v>
      </c>
      <c r="C28" s="130">
        <v>644</v>
      </c>
      <c r="D28" s="130">
        <v>3735</v>
      </c>
      <c r="E28" s="130">
        <v>2257</v>
      </c>
      <c r="F28" s="130">
        <v>294</v>
      </c>
      <c r="G28" s="94">
        <f t="shared" si="0"/>
        <v>6930</v>
      </c>
      <c r="H28" s="73">
        <f>IF(Паспорт!P35&gt;0,Паспорт!P35,H27)</f>
        <v>34.9042</v>
      </c>
      <c r="I28" s="21"/>
      <c r="J28" s="28"/>
      <c r="Z28"/>
    </row>
    <row r="29" spans="2:26" ht="15" customHeight="1">
      <c r="B29" s="16">
        <v>21</v>
      </c>
      <c r="C29" s="130">
        <v>816</v>
      </c>
      <c r="D29" s="130">
        <v>5197</v>
      </c>
      <c r="E29" s="130">
        <v>2696</v>
      </c>
      <c r="F29" s="130">
        <v>354</v>
      </c>
      <c r="G29" s="94">
        <f t="shared" si="0"/>
        <v>9063</v>
      </c>
      <c r="H29" s="73">
        <f>IF(Паспорт!P36&gt;0,Паспорт!P36,H28)</f>
        <v>34.9042</v>
      </c>
      <c r="I29" s="21"/>
      <c r="J29" s="28"/>
      <c r="Z29"/>
    </row>
    <row r="30" spans="2:26" ht="15" customHeight="1">
      <c r="B30" s="16">
        <v>22</v>
      </c>
      <c r="C30" s="130">
        <v>504</v>
      </c>
      <c r="D30" s="130">
        <v>4112</v>
      </c>
      <c r="E30" s="130">
        <v>2027</v>
      </c>
      <c r="F30" s="130">
        <v>300</v>
      </c>
      <c r="G30" s="94">
        <f t="shared" si="0"/>
        <v>6943</v>
      </c>
      <c r="H30" s="73">
        <f>IF(Паспорт!P37&gt;0,Паспорт!P37,H29)</f>
        <v>34.9042</v>
      </c>
      <c r="I30" s="21"/>
      <c r="J30" s="28"/>
      <c r="Z30"/>
    </row>
    <row r="31" spans="2:26" ht="15" customHeight="1">
      <c r="B31" s="16">
        <v>23</v>
      </c>
      <c r="C31" s="130">
        <v>419</v>
      </c>
      <c r="D31" s="130">
        <v>3076</v>
      </c>
      <c r="E31" s="130">
        <v>1564</v>
      </c>
      <c r="F31" s="130">
        <v>235</v>
      </c>
      <c r="G31" s="94">
        <f t="shared" si="0"/>
        <v>5294</v>
      </c>
      <c r="H31" s="73">
        <f>IF(Паспорт!P38&gt;0,Паспорт!P38,H30)</f>
        <v>34.8918</v>
      </c>
      <c r="I31" s="21"/>
      <c r="J31" s="28"/>
      <c r="Z31"/>
    </row>
    <row r="32" spans="2:26" ht="15" customHeight="1">
      <c r="B32" s="16">
        <v>24</v>
      </c>
      <c r="C32" s="130">
        <v>372</v>
      </c>
      <c r="D32" s="130">
        <v>2720</v>
      </c>
      <c r="E32" s="130">
        <v>1501</v>
      </c>
      <c r="F32" s="130">
        <v>232</v>
      </c>
      <c r="G32" s="94">
        <f t="shared" si="0"/>
        <v>4825</v>
      </c>
      <c r="H32" s="73">
        <f>IF(Паспорт!P39&gt;0,Паспорт!P39,H31)</f>
        <v>34.8793</v>
      </c>
      <c r="I32" s="21"/>
      <c r="J32" s="28"/>
      <c r="Z32"/>
    </row>
    <row r="33" spans="2:26" ht="15" customHeight="1">
      <c r="B33" s="16">
        <v>25</v>
      </c>
      <c r="C33" s="130">
        <v>407</v>
      </c>
      <c r="D33" s="130">
        <v>3141</v>
      </c>
      <c r="E33" s="130">
        <v>1444</v>
      </c>
      <c r="F33" s="130">
        <v>231</v>
      </c>
      <c r="G33" s="94">
        <f t="shared" si="0"/>
        <v>5223</v>
      </c>
      <c r="H33" s="73">
        <f>IF(Паспорт!P40&gt;0,Паспорт!P40,H32)</f>
        <v>34.861</v>
      </c>
      <c r="I33" s="21"/>
      <c r="J33" s="28"/>
      <c r="Z33"/>
    </row>
    <row r="34" spans="2:26" ht="15" customHeight="1">
      <c r="B34" s="16">
        <v>26</v>
      </c>
      <c r="C34" s="130">
        <v>448</v>
      </c>
      <c r="D34" s="130">
        <v>4248</v>
      </c>
      <c r="E34" s="130">
        <v>1397</v>
      </c>
      <c r="F34" s="130">
        <v>218</v>
      </c>
      <c r="G34" s="94">
        <f t="shared" si="0"/>
        <v>6311</v>
      </c>
      <c r="H34" s="73">
        <f>IF(Паспорт!P41&gt;0,Паспорт!P41,H33)</f>
        <v>34.8559</v>
      </c>
      <c r="I34" s="21"/>
      <c r="J34" s="28"/>
      <c r="Z34"/>
    </row>
    <row r="35" spans="2:26" ht="15" customHeight="1">
      <c r="B35" s="16">
        <v>27</v>
      </c>
      <c r="C35" s="130">
        <v>462</v>
      </c>
      <c r="D35" s="130">
        <v>3748</v>
      </c>
      <c r="E35" s="130">
        <v>1402</v>
      </c>
      <c r="F35" s="130">
        <v>215</v>
      </c>
      <c r="G35" s="94">
        <f t="shared" si="0"/>
        <v>5827</v>
      </c>
      <c r="H35" s="73">
        <f>IF(Паспорт!P42&gt;0,Паспорт!P42,H34)</f>
        <v>34.8559</v>
      </c>
      <c r="I35" s="21"/>
      <c r="J35" s="28"/>
      <c r="Z35"/>
    </row>
    <row r="36" spans="2:26" ht="15" customHeight="1">
      <c r="B36" s="16">
        <v>28</v>
      </c>
      <c r="C36" s="130">
        <v>449</v>
      </c>
      <c r="D36" s="130">
        <v>2988</v>
      </c>
      <c r="E36" s="130">
        <v>1391</v>
      </c>
      <c r="F36" s="130">
        <v>219</v>
      </c>
      <c r="G36" s="94">
        <f t="shared" si="0"/>
        <v>5047</v>
      </c>
      <c r="H36" s="73">
        <f>IF(Паспорт!P43&gt;0,Паспорт!P43,H35)</f>
        <v>34.8559</v>
      </c>
      <c r="I36" s="21"/>
      <c r="J36" s="28"/>
      <c r="Z36"/>
    </row>
    <row r="37" spans="2:26" ht="15" customHeight="1">
      <c r="B37" s="16">
        <v>29</v>
      </c>
      <c r="C37" s="130">
        <v>444</v>
      </c>
      <c r="D37" s="130">
        <v>2659</v>
      </c>
      <c r="E37" s="130">
        <v>1470</v>
      </c>
      <c r="F37" s="130">
        <v>230</v>
      </c>
      <c r="G37" s="94">
        <f t="shared" si="0"/>
        <v>4803</v>
      </c>
      <c r="H37" s="73">
        <f>IF(Паспорт!P44&gt;0,Паспорт!P44,H36)</f>
        <v>34.8559</v>
      </c>
      <c r="I37" s="21"/>
      <c r="J37" s="28"/>
      <c r="Z37"/>
    </row>
    <row r="38" spans="2:26" ht="15" customHeight="1">
      <c r="B38" s="16">
        <v>30</v>
      </c>
      <c r="C38" s="130">
        <v>450</v>
      </c>
      <c r="D38" s="130">
        <v>1774</v>
      </c>
      <c r="E38" s="130">
        <v>1361</v>
      </c>
      <c r="F38" s="130">
        <v>220</v>
      </c>
      <c r="G38" s="94">
        <f t="shared" si="0"/>
        <v>3805</v>
      </c>
      <c r="H38" s="73">
        <f>IF(Паспорт!P45&gt;0,Паспорт!P45,H37)</f>
        <v>34.8474</v>
      </c>
      <c r="I38" s="21"/>
      <c r="J38" s="28"/>
      <c r="Z38"/>
    </row>
    <row r="39" spans="2:26" ht="15" customHeight="1">
      <c r="B39" s="16">
        <v>31</v>
      </c>
      <c r="C39" s="130">
        <v>451</v>
      </c>
      <c r="D39" s="130">
        <v>2064</v>
      </c>
      <c r="E39" s="130">
        <v>1411</v>
      </c>
      <c r="F39" s="130">
        <v>217</v>
      </c>
      <c r="G39" s="94">
        <f t="shared" si="0"/>
        <v>4143</v>
      </c>
      <c r="H39" s="73">
        <f>IF(Паспорт!P46&gt;0,Паспорт!P46,H38)</f>
        <v>34.8899</v>
      </c>
      <c r="I39" s="27"/>
      <c r="J39" s="28"/>
      <c r="Z39"/>
    </row>
    <row r="40" spans="2:28" ht="23.25" customHeight="1">
      <c r="B40" s="76" t="s">
        <v>31</v>
      </c>
      <c r="C40" s="74">
        <f>SUM(C9:C39)</f>
        <v>15970</v>
      </c>
      <c r="D40" s="74">
        <f>SUM(D9:D39)</f>
        <v>83222</v>
      </c>
      <c r="E40" s="74">
        <f>SUM(E9:E39)</f>
        <v>66042</v>
      </c>
      <c r="F40" s="74">
        <f>SUM(F9:F39)</f>
        <v>8476</v>
      </c>
      <c r="G40" s="75">
        <f>SUM(G9:G39)</f>
        <v>173710</v>
      </c>
      <c r="H40" s="80">
        <f>SUMPRODUCT(H9:H39,G9:G39)/SUM(G9:G39)</f>
        <v>34.88994788210236</v>
      </c>
      <c r="I40" s="26"/>
      <c r="J40" s="112" t="s">
        <v>32</v>
      </c>
      <c r="K40" s="112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2:26" ht="14.25" customHeight="1">
      <c r="B41" s="50"/>
      <c r="C41" s="78"/>
      <c r="D41" s="79"/>
      <c r="E41" s="79"/>
      <c r="F41" s="77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22"/>
      <c r="Z41"/>
    </row>
    <row r="42" spans="2:27" ht="12.75">
      <c r="B42" s="7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0"/>
      <c r="AA42" s="50"/>
    </row>
    <row r="43" spans="1:8" ht="12.75">
      <c r="A43" s="64" t="s">
        <v>52</v>
      </c>
      <c r="B43" s="67"/>
      <c r="C43" s="65"/>
      <c r="D43" s="66"/>
      <c r="E43" s="66" t="s">
        <v>53</v>
      </c>
      <c r="F43" s="65"/>
      <c r="G43" s="67"/>
      <c r="H43" s="72" t="s">
        <v>64</v>
      </c>
    </row>
    <row r="44" spans="1:26" ht="14.25">
      <c r="A44" s="68" t="s">
        <v>49</v>
      </c>
      <c r="E44" s="69" t="s">
        <v>41</v>
      </c>
      <c r="F44" s="69" t="s">
        <v>0</v>
      </c>
      <c r="H44" s="7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51"/>
    </row>
    <row r="45" spans="1:26" ht="15">
      <c r="A45" s="64" t="s">
        <v>50</v>
      </c>
      <c r="B45" s="67"/>
      <c r="C45" s="12"/>
      <c r="D45" s="67"/>
      <c r="E45" s="66" t="s">
        <v>51</v>
      </c>
      <c r="F45" s="13"/>
      <c r="G45" s="67"/>
      <c r="H45" s="72" t="str">
        <f>H43</f>
        <v>" 31 " травня     2016 р.</v>
      </c>
      <c r="I45" s="50"/>
      <c r="J45" s="50"/>
      <c r="K45" s="50"/>
      <c r="L45" s="50"/>
      <c r="M45" s="50"/>
      <c r="N45" s="50"/>
      <c r="O45" s="61"/>
      <c r="P45" s="62"/>
      <c r="Q45" s="62"/>
      <c r="R45" s="50"/>
      <c r="S45" s="50"/>
      <c r="T45" s="50"/>
      <c r="U45" s="50"/>
      <c r="V45" s="50"/>
      <c r="W45" s="50"/>
      <c r="X45" s="50"/>
      <c r="Y45" s="61"/>
      <c r="Z45" s="51"/>
    </row>
    <row r="46" spans="3:26" ht="18" customHeight="1">
      <c r="C46" s="1"/>
      <c r="E46" s="69" t="s">
        <v>41</v>
      </c>
      <c r="F46" s="69" t="s">
        <v>0</v>
      </c>
      <c r="G46" s="7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51"/>
    </row>
    <row r="47" spans="3:26" ht="12.75">
      <c r="C47" s="60"/>
      <c r="D47" s="6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1"/>
      <c r="P47" s="63"/>
      <c r="Q47" s="63"/>
      <c r="R47" s="50"/>
      <c r="S47" s="50"/>
      <c r="T47" s="50"/>
      <c r="U47" s="50"/>
      <c r="V47" s="50"/>
      <c r="W47" s="50"/>
      <c r="X47" s="50"/>
      <c r="Y47" s="61"/>
      <c r="Z47" s="51"/>
    </row>
  </sheetData>
  <sheetProtection/>
  <mergeCells count="14"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  <mergeCell ref="F6:F8"/>
    <mergeCell ref="G5:G8"/>
    <mergeCell ref="H5:H8"/>
    <mergeCell ref="C5:F5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2016-06-02T05:38:00Z</cp:lastPrinted>
  <dcterms:created xsi:type="dcterms:W3CDTF">2010-01-29T08:37:16Z</dcterms:created>
  <dcterms:modified xsi:type="dcterms:W3CDTF">2016-06-02T05:42:31Z</dcterms:modified>
  <cp:category/>
  <cp:version/>
  <cp:contentType/>
  <cp:contentStatus/>
</cp:coreProperties>
</file>