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<sst xmlns="http://schemas.openxmlformats.org/spreadsheetml/2006/main" count="77" uniqueCount="63">
  <si>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</si>
  <si>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</si>
  <si>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</si>
  <si>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</si>
  <si>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</si>
  <si>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</si>
  <si>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</si>
  <si>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</si>
  <si>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</si>
  <si>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</si>
  <si>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</si>
  <si>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</si>
  <si>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</si>
  <si>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</si>
  <si>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</si>
  <si>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</si>
  <si>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</si>
  <si>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</si>
  <si>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</si>
  <si>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</si>
  <si>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</si>
  <si>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</si>
  <si>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</si>
  <si>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</si>
  <si>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</si>
  <si>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</si>
  <si>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</si>
  <si>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</si>
  <si>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</si>
  <si>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</si>
  <si>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</si>
  <si>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</si>
  <si>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</si>
  <si>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</si>
  <si>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</si>
  <si>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</si>
  <si>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</si>
  <si>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</si>
  <si>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</si>
  <si>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</si>
  <si>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</si>
  <si>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</si>
  <si>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</si>
  <si>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</si>
  <si>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</si>
  <si>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</si>
  <si>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</si>
  <si>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</si>
  <si>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</si>
  <si>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Рубіжне 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</si>
  <si>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</si>
  <si>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</si>
  <si>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</si>
  <si>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</si>
  <si>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>ГРС Рубіжне город</t>
  </si>
  <si>
    <t xml:space="preserve"> ГРС Рубіжне завод</t>
  </si>
  <si>
    <r>
      <t xml:space="preserve">          переданого Сєвєродонецьким ЛВУМГ  та прийнятого ПАТ "Луганськгаз", по </t>
    </r>
    <r>
      <rPr>
        <b/>
        <sz val="11"/>
        <color indexed="10"/>
        <rFont val="Arial"/>
        <family val="2"/>
      </rPr>
      <t>ГРС Рубіжне нитка город та завод</t>
    </r>
  </si>
  <si>
    <t xml:space="preserve">Сєвєродонецьке ЛВУМГ </t>
  </si>
  <si>
    <t xml:space="preserve"> Ісаєв В.С.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</si>
  <si>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31.05.2016р.</t>
    </r>
  </si>
  <si>
    <t xml:space="preserve"> з газопроводу   Луганськ-Лисичанськ-Рубіжне  за період з   01.05.2016   по   31.05.2016  </t>
  </si>
  <si>
    <t>відс.</t>
  </si>
  <si>
    <t>01.06.2016р.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</si>
</sst>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8" fillId="0" borderId="10" xfId="0" applyNumberFormat="1" applyFont="1" applyBorder="1" applyAlignment="1">
      <alignment horizontal="center"/>
    </xf>
    <xf numFmtId="179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2" fontId="78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29">
      <selection activeCell="V37" sqref="V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4" t="s">
        <v>30</v>
      </c>
      <c r="C1" s="54"/>
      <c r="D1" s="54"/>
      <c r="E1" s="54"/>
      <c r="F1" s="54"/>
      <c r="G1" s="54"/>
      <c r="H1" s="54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4" t="s">
        <v>46</v>
      </c>
      <c r="C2" s="54"/>
      <c r="D2" s="54"/>
      <c r="E2" s="54"/>
      <c r="F2" s="54"/>
      <c r="G2" s="54"/>
      <c r="H2" s="54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5" t="s">
        <v>47</v>
      </c>
      <c r="C3" s="54"/>
      <c r="D3" s="54"/>
      <c r="E3" s="54"/>
      <c r="F3" s="54"/>
      <c r="G3" s="54"/>
      <c r="H3" s="54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4" t="s">
        <v>32</v>
      </c>
      <c r="C4" s="54"/>
      <c r="D4" s="54"/>
      <c r="E4" s="54"/>
      <c r="F4" s="54"/>
      <c r="G4" s="54"/>
      <c r="H4" s="54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4" t="s">
        <v>48</v>
      </c>
      <c r="C5" s="54"/>
      <c r="D5" s="54"/>
      <c r="E5" s="54"/>
      <c r="F5" s="54"/>
      <c r="G5" s="54"/>
      <c r="H5" s="54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0" t="s">
        <v>18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2:27" ht="18" customHeight="1">
      <c r="B7" s="86" t="s">
        <v>49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56"/>
      <c r="AA7" s="56"/>
    </row>
    <row r="8" spans="2:27" ht="18" customHeight="1">
      <c r="B8" s="85" t="s">
        <v>59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56"/>
      <c r="AA8" s="56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1" t="s">
        <v>26</v>
      </c>
      <c r="C10" s="95" t="s">
        <v>17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 t="s">
        <v>6</v>
      </c>
      <c r="P10" s="96"/>
      <c r="Q10" s="96"/>
      <c r="R10" s="96"/>
      <c r="S10" s="96"/>
      <c r="T10" s="96"/>
      <c r="U10" s="92" t="s">
        <v>22</v>
      </c>
      <c r="V10" s="81" t="s">
        <v>23</v>
      </c>
      <c r="W10" s="81" t="s">
        <v>35</v>
      </c>
      <c r="X10" s="81" t="s">
        <v>25</v>
      </c>
      <c r="Y10" s="81" t="s">
        <v>24</v>
      </c>
      <c r="Z10" s="3"/>
      <c r="AB10" s="6"/>
      <c r="AC10"/>
    </row>
    <row r="11" spans="2:29" ht="48.75" customHeight="1">
      <c r="B11" s="82"/>
      <c r="C11" s="80" t="s">
        <v>2</v>
      </c>
      <c r="D11" s="84" t="s">
        <v>3</v>
      </c>
      <c r="E11" s="84" t="s">
        <v>4</v>
      </c>
      <c r="F11" s="84" t="s">
        <v>5</v>
      </c>
      <c r="G11" s="84" t="s">
        <v>8</v>
      </c>
      <c r="H11" s="84" t="s">
        <v>9</v>
      </c>
      <c r="I11" s="84" t="s">
        <v>10</v>
      </c>
      <c r="J11" s="84" t="s">
        <v>11</v>
      </c>
      <c r="K11" s="84" t="s">
        <v>12</v>
      </c>
      <c r="L11" s="84" t="s">
        <v>13</v>
      </c>
      <c r="M11" s="81" t="s">
        <v>14</v>
      </c>
      <c r="N11" s="81" t="s">
        <v>15</v>
      </c>
      <c r="O11" s="81" t="s">
        <v>7</v>
      </c>
      <c r="P11" s="81" t="s">
        <v>19</v>
      </c>
      <c r="Q11" s="81" t="s">
        <v>33</v>
      </c>
      <c r="R11" s="81" t="s">
        <v>20</v>
      </c>
      <c r="S11" s="81" t="s">
        <v>34</v>
      </c>
      <c r="T11" s="81" t="s">
        <v>21</v>
      </c>
      <c r="U11" s="93"/>
      <c r="V11" s="82"/>
      <c r="W11" s="82"/>
      <c r="X11" s="82"/>
      <c r="Y11" s="82"/>
      <c r="Z11" s="3"/>
      <c r="AB11" s="6"/>
      <c r="AC11"/>
    </row>
    <row r="12" spans="2:29" ht="15.75" customHeight="1">
      <c r="B12" s="82"/>
      <c r="C12" s="80"/>
      <c r="D12" s="84"/>
      <c r="E12" s="84"/>
      <c r="F12" s="84"/>
      <c r="G12" s="84"/>
      <c r="H12" s="84"/>
      <c r="I12" s="84"/>
      <c r="J12" s="84"/>
      <c r="K12" s="84"/>
      <c r="L12" s="84"/>
      <c r="M12" s="82"/>
      <c r="N12" s="82"/>
      <c r="O12" s="82"/>
      <c r="P12" s="82"/>
      <c r="Q12" s="82"/>
      <c r="R12" s="82"/>
      <c r="S12" s="82"/>
      <c r="T12" s="82"/>
      <c r="U12" s="93"/>
      <c r="V12" s="82"/>
      <c r="W12" s="82"/>
      <c r="X12" s="82"/>
      <c r="Y12" s="82"/>
      <c r="Z12" s="3"/>
      <c r="AB12" s="6"/>
      <c r="AC12"/>
    </row>
    <row r="13" spans="2:29" ht="30" customHeight="1">
      <c r="B13" s="87"/>
      <c r="C13" s="80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94"/>
      <c r="V13" s="83"/>
      <c r="W13" s="83"/>
      <c r="X13" s="83"/>
      <c r="Y13" s="83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5">
        <v>0.7678</v>
      </c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2">SUM(C14:N14)</f>
        <v>0</v>
      </c>
      <c r="AB14" s="33" t="str">
        <f>IF(AA14=100,"ОК"," ")</f>
        <v> </v>
      </c>
      <c r="AC14"/>
    </row>
    <row r="15" spans="2:29" ht="12.75">
      <c r="B15" s="17">
        <v>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5">
        <v>0.7679</v>
      </c>
      <c r="P15" s="46"/>
      <c r="Q15" s="47"/>
      <c r="R15" s="46"/>
      <c r="S15" s="47"/>
      <c r="T15" s="46"/>
      <c r="U15" s="48"/>
      <c r="V15" s="48"/>
      <c r="W15" s="45"/>
      <c r="X15" s="45"/>
      <c r="Y15" s="18"/>
      <c r="AA15" s="4">
        <f t="shared" si="0"/>
        <v>0</v>
      </c>
      <c r="AB15" s="33" t="str">
        <f>IF(AA15=100,"ОК"," ")</f>
        <v> </v>
      </c>
      <c r="AC15"/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5">
        <v>0.7684</v>
      </c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9" ht="12.75" customHeight="1">
      <c r="B17" s="57">
        <v>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>
        <v>0.7691</v>
      </c>
      <c r="P17" s="59"/>
      <c r="Q17" s="60"/>
      <c r="R17" s="59"/>
      <c r="S17" s="60"/>
      <c r="T17" s="59"/>
      <c r="U17" s="61"/>
      <c r="V17" s="61"/>
      <c r="W17" s="62"/>
      <c r="X17" s="63"/>
      <c r="Y17" s="64"/>
      <c r="AA17" s="4">
        <f>SUM(C17:N17)</f>
        <v>0</v>
      </c>
      <c r="AB17" s="33" t="str">
        <f>IF(AA17=100,"ОК"," ")</f>
        <v> </v>
      </c>
      <c r="AC17"/>
    </row>
    <row r="18" spans="2:29" ht="12.75">
      <c r="B18" s="17">
        <v>5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66">
        <v>0.7691</v>
      </c>
      <c r="P18" s="46"/>
      <c r="Q18" s="47"/>
      <c r="R18" s="46"/>
      <c r="S18" s="47"/>
      <c r="T18" s="46"/>
      <c r="U18" s="48"/>
      <c r="V18" s="48"/>
      <c r="W18" s="45"/>
      <c r="X18" s="45"/>
      <c r="Y18" s="18"/>
      <c r="AA18" s="4">
        <f t="shared" si="0"/>
        <v>0</v>
      </c>
      <c r="AB18" s="33" t="str">
        <f aca="true" t="shared" si="1" ref="AB18:AB42">IF(AA18=100,"ОК"," ")</f>
        <v> </v>
      </c>
      <c r="AC18"/>
    </row>
    <row r="19" spans="2:29" ht="12.75">
      <c r="B19" s="17">
        <v>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66">
        <v>0.7643</v>
      </c>
      <c r="P19" s="46"/>
      <c r="Q19" s="47"/>
      <c r="R19" s="46"/>
      <c r="S19" s="47"/>
      <c r="T19" s="46"/>
      <c r="U19" s="48"/>
      <c r="V19" s="48"/>
      <c r="W19" s="45"/>
      <c r="X19" s="45"/>
      <c r="Y19" s="18"/>
      <c r="AA19" s="4">
        <f t="shared" si="0"/>
        <v>0</v>
      </c>
      <c r="AB19" s="33" t="str">
        <f t="shared" si="1"/>
        <v> </v>
      </c>
      <c r="AC19"/>
    </row>
    <row r="20" spans="2:29" ht="12.75">
      <c r="B20" s="17">
        <v>7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6">
        <v>0.7323</v>
      </c>
      <c r="P20" s="46"/>
      <c r="Q20" s="47"/>
      <c r="R20" s="46"/>
      <c r="S20" s="47"/>
      <c r="T20" s="46"/>
      <c r="U20" s="48"/>
      <c r="V20" s="48"/>
      <c r="W20" s="45"/>
      <c r="X20" s="45"/>
      <c r="Y20" s="18"/>
      <c r="AA20" s="4">
        <f t="shared" si="0"/>
        <v>0</v>
      </c>
      <c r="AB20" s="33" t="str">
        <f t="shared" si="1"/>
        <v> </v>
      </c>
      <c r="AC20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6">
        <v>0.7309</v>
      </c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6">
        <v>0.7325</v>
      </c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3" t="str">
        <f t="shared" si="1"/>
        <v> </v>
      </c>
      <c r="AC22"/>
    </row>
    <row r="23" spans="2:28" s="76" customFormat="1" ht="12.75">
      <c r="B23" s="57">
        <v>10</v>
      </c>
      <c r="C23" s="58">
        <v>92.2434</v>
      </c>
      <c r="D23" s="58">
        <v>4.0132</v>
      </c>
      <c r="E23" s="58">
        <v>1.0134</v>
      </c>
      <c r="F23" s="58">
        <v>0.1314</v>
      </c>
      <c r="G23" s="58">
        <v>0.219</v>
      </c>
      <c r="H23" s="58">
        <v>0.0032</v>
      </c>
      <c r="I23" s="58">
        <v>0.0696</v>
      </c>
      <c r="J23" s="58">
        <v>0.0565</v>
      </c>
      <c r="K23" s="58">
        <v>0.1025</v>
      </c>
      <c r="L23" s="58">
        <v>0.0083</v>
      </c>
      <c r="M23" s="58">
        <v>1.71</v>
      </c>
      <c r="N23" s="58">
        <v>0.4295</v>
      </c>
      <c r="O23" s="58">
        <v>0.7331</v>
      </c>
      <c r="P23" s="59">
        <v>34.83</v>
      </c>
      <c r="Q23" s="60">
        <v>8318</v>
      </c>
      <c r="R23" s="59">
        <v>38.56</v>
      </c>
      <c r="S23" s="60">
        <v>9211</v>
      </c>
      <c r="T23" s="59">
        <v>49.55</v>
      </c>
      <c r="U23" s="61">
        <v>-8.8</v>
      </c>
      <c r="V23" s="61">
        <v>-6.3</v>
      </c>
      <c r="W23" s="62" t="s">
        <v>61</v>
      </c>
      <c r="X23" s="63">
        <v>0.008</v>
      </c>
      <c r="Y23" s="64">
        <v>0.0002</v>
      </c>
      <c r="AA23" s="77">
        <f>SUM(C23:N23)</f>
        <v>100</v>
      </c>
      <c r="AB23" s="78"/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6">
        <v>0.7339</v>
      </c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17">
        <v>12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6">
        <v>0.7324</v>
      </c>
      <c r="P25" s="46"/>
      <c r="Q25" s="47"/>
      <c r="R25" s="46"/>
      <c r="S25" s="47"/>
      <c r="T25" s="46"/>
      <c r="U25" s="48"/>
      <c r="V25" s="48"/>
      <c r="W25" s="45"/>
      <c r="X25" s="45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6">
        <v>0.7533</v>
      </c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3" t="str">
        <f t="shared" si="1"/>
        <v> </v>
      </c>
      <c r="AC26"/>
    </row>
    <row r="27" spans="2:29" ht="12.75">
      <c r="B27" s="57">
        <v>14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>
        <v>0.7686</v>
      </c>
      <c r="P27" s="59"/>
      <c r="Q27" s="60"/>
      <c r="R27" s="59"/>
      <c r="S27" s="60"/>
      <c r="T27" s="59"/>
      <c r="U27" s="61"/>
      <c r="V27" s="61"/>
      <c r="W27" s="62"/>
      <c r="X27" s="63"/>
      <c r="Y27" s="64"/>
      <c r="AA27" s="4">
        <f>SUM(C27:N27)</f>
        <v>0</v>
      </c>
      <c r="AB27" s="33" t="str">
        <f>IF(AA27=100,"ОК"," ")</f>
        <v> </v>
      </c>
      <c r="AC27"/>
    </row>
    <row r="28" spans="2:29" ht="12.75">
      <c r="B28" s="17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6">
        <v>0.7682</v>
      </c>
      <c r="P28" s="46"/>
      <c r="Q28" s="47"/>
      <c r="R28" s="46"/>
      <c r="S28" s="47"/>
      <c r="T28" s="46"/>
      <c r="U28" s="48"/>
      <c r="V28" s="48"/>
      <c r="W28" s="45"/>
      <c r="X28" s="45"/>
      <c r="Y28" s="18"/>
      <c r="AA28" s="4">
        <f t="shared" si="0"/>
        <v>0</v>
      </c>
      <c r="AB28" s="33" t="str">
        <f t="shared" si="1"/>
        <v> </v>
      </c>
      <c r="AC28"/>
    </row>
    <row r="29" spans="2:29" ht="12.75">
      <c r="B29" s="19">
        <v>16</v>
      </c>
      <c r="C29" s="1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6">
        <v>0.7687</v>
      </c>
      <c r="P29" s="46"/>
      <c r="Q29" s="47"/>
      <c r="R29" s="46"/>
      <c r="S29" s="47"/>
      <c r="T29" s="46"/>
      <c r="U29" s="48"/>
      <c r="V29" s="48"/>
      <c r="W29" s="45"/>
      <c r="X29" s="45"/>
      <c r="Y29" s="18"/>
      <c r="AA29" s="4">
        <f t="shared" si="0"/>
        <v>0</v>
      </c>
      <c r="AB29" s="33" t="str">
        <f t="shared" si="1"/>
        <v> </v>
      </c>
      <c r="AC29"/>
    </row>
    <row r="30" spans="2:28" s="76" customFormat="1" ht="12.75">
      <c r="B30" s="57">
        <v>17</v>
      </c>
      <c r="C30" s="58">
        <v>88.5095</v>
      </c>
      <c r="D30" s="58">
        <v>3.8755</v>
      </c>
      <c r="E30" s="58">
        <v>1.9024</v>
      </c>
      <c r="F30" s="58">
        <v>0.2255</v>
      </c>
      <c r="G30" s="58">
        <v>0.505</v>
      </c>
      <c r="H30" s="58">
        <v>0.0041</v>
      </c>
      <c r="I30" s="58">
        <v>0.1078</v>
      </c>
      <c r="J30" s="58">
        <v>0.0973</v>
      </c>
      <c r="K30" s="58">
        <v>0.0875</v>
      </c>
      <c r="L30" s="58">
        <v>0.0095</v>
      </c>
      <c r="M30" s="58">
        <v>3.3159</v>
      </c>
      <c r="N30" s="58">
        <v>1.36</v>
      </c>
      <c r="O30" s="58">
        <v>0.7688</v>
      </c>
      <c r="P30" s="59">
        <v>34.76</v>
      </c>
      <c r="Q30" s="60">
        <v>8302</v>
      </c>
      <c r="R30" s="59">
        <v>38.46</v>
      </c>
      <c r="S30" s="60">
        <v>9186</v>
      </c>
      <c r="T30" s="59">
        <v>48.23</v>
      </c>
      <c r="U30" s="61">
        <v>-9.1</v>
      </c>
      <c r="V30" s="61">
        <v>-7.6</v>
      </c>
      <c r="W30" s="62"/>
      <c r="X30" s="63"/>
      <c r="Y30" s="64"/>
      <c r="AA30" s="77">
        <f>SUM(C30:N30)</f>
        <v>100</v>
      </c>
      <c r="AB30" s="78"/>
    </row>
    <row r="31" spans="2:29" ht="12.75">
      <c r="B31" s="19">
        <v>18</v>
      </c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6">
        <v>0.7721</v>
      </c>
      <c r="P31" s="46"/>
      <c r="Q31" s="47"/>
      <c r="R31" s="46"/>
      <c r="S31" s="47"/>
      <c r="T31" s="46"/>
      <c r="U31" s="48"/>
      <c r="V31" s="48"/>
      <c r="W31" s="45"/>
      <c r="X31" s="45"/>
      <c r="Y31" s="18"/>
      <c r="AA31" s="4">
        <f t="shared" si="0"/>
        <v>0</v>
      </c>
      <c r="AB31" s="33" t="str">
        <f t="shared" si="1"/>
        <v> </v>
      </c>
      <c r="AC31"/>
    </row>
    <row r="32" spans="2:29" ht="12.75">
      <c r="B32" s="19">
        <v>19</v>
      </c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6">
        <v>0.7746</v>
      </c>
      <c r="P32" s="46"/>
      <c r="Q32" s="47"/>
      <c r="R32" s="46"/>
      <c r="S32" s="47"/>
      <c r="T32" s="46"/>
      <c r="U32" s="48"/>
      <c r="V32" s="48"/>
      <c r="W32" s="45"/>
      <c r="X32" s="45"/>
      <c r="Y32" s="18"/>
      <c r="AA32" s="4">
        <f t="shared" si="0"/>
        <v>0</v>
      </c>
      <c r="AB32" s="33" t="str">
        <f t="shared" si="1"/>
        <v> </v>
      </c>
      <c r="AC32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6">
        <v>0.7336</v>
      </c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6">
        <v>0.7309</v>
      </c>
      <c r="P34" s="46"/>
      <c r="Q34" s="47"/>
      <c r="R34" s="46"/>
      <c r="S34" s="47"/>
      <c r="T34" s="46"/>
      <c r="U34" s="48"/>
      <c r="V34" s="48"/>
      <c r="W34" s="45"/>
      <c r="X34" s="45"/>
      <c r="Y34" s="18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6">
        <v>0.7312</v>
      </c>
      <c r="P35" s="46"/>
      <c r="Q35" s="47"/>
      <c r="R35" s="46"/>
      <c r="S35" s="47"/>
      <c r="T35" s="46"/>
      <c r="U35" s="48"/>
      <c r="V35" s="48"/>
      <c r="W35" s="45"/>
      <c r="X35" s="45"/>
      <c r="Y35" s="18"/>
      <c r="AA35" s="4">
        <f t="shared" si="0"/>
        <v>0</v>
      </c>
      <c r="AB35" s="33" t="str">
        <f t="shared" si="1"/>
        <v> </v>
      </c>
      <c r="AC35"/>
    </row>
    <row r="36" spans="2:28" s="76" customFormat="1" ht="12.75">
      <c r="B36" s="57">
        <v>23</v>
      </c>
      <c r="C36" s="58">
        <v>92.6693</v>
      </c>
      <c r="D36" s="58">
        <v>3.939</v>
      </c>
      <c r="E36" s="58">
        <v>0.9742</v>
      </c>
      <c r="F36" s="58">
        <v>0.1191</v>
      </c>
      <c r="G36" s="58">
        <v>0.2039</v>
      </c>
      <c r="H36" s="58">
        <v>0.0158</v>
      </c>
      <c r="I36" s="58">
        <v>0.06</v>
      </c>
      <c r="J36" s="58">
        <v>0.0511</v>
      </c>
      <c r="K36" s="58">
        <v>0.1204</v>
      </c>
      <c r="L36" s="58">
        <v>0.0101</v>
      </c>
      <c r="M36" s="58">
        <v>1.5516</v>
      </c>
      <c r="N36" s="58">
        <v>0.2855</v>
      </c>
      <c r="O36" s="58">
        <v>0.7312</v>
      </c>
      <c r="P36" s="59">
        <v>34.89</v>
      </c>
      <c r="Q36" s="60">
        <v>8332</v>
      </c>
      <c r="R36" s="59">
        <v>38.63</v>
      </c>
      <c r="S36" s="60">
        <v>9227</v>
      </c>
      <c r="T36" s="59">
        <v>49.76</v>
      </c>
      <c r="U36" s="61"/>
      <c r="V36" s="61"/>
      <c r="W36" s="63"/>
      <c r="X36" s="63"/>
      <c r="Y36" s="64"/>
      <c r="AA36" s="77">
        <f>SUM(C36:N36)</f>
        <v>100.00000000000001</v>
      </c>
      <c r="AB36" s="78"/>
    </row>
    <row r="37" spans="2:29" ht="12.75">
      <c r="B37" s="19">
        <v>24</v>
      </c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66">
        <v>0.7311</v>
      </c>
      <c r="P37" s="46"/>
      <c r="Q37" s="47"/>
      <c r="R37" s="46"/>
      <c r="S37" s="47"/>
      <c r="T37" s="46"/>
      <c r="U37" s="48"/>
      <c r="V37" s="48"/>
      <c r="W37" s="45"/>
      <c r="X37" s="49"/>
      <c r="Y37" s="49"/>
      <c r="AA37" s="4">
        <f t="shared" si="0"/>
        <v>0</v>
      </c>
      <c r="AB37" s="33" t="str">
        <f t="shared" si="1"/>
        <v> </v>
      </c>
      <c r="AC37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6">
        <v>0.731</v>
      </c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1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6">
        <v>0.7434</v>
      </c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1"/>
        <v> </v>
      </c>
      <c r="AC39"/>
    </row>
    <row r="40" spans="2:29" ht="12.75">
      <c r="B40" s="19">
        <v>27</v>
      </c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6">
        <v>0.7744</v>
      </c>
      <c r="P40" s="46"/>
      <c r="Q40" s="47"/>
      <c r="R40" s="46"/>
      <c r="S40" s="47"/>
      <c r="T40" s="46"/>
      <c r="U40" s="48"/>
      <c r="V40" s="48"/>
      <c r="W40" s="45"/>
      <c r="X40" s="45"/>
      <c r="Y40" s="18"/>
      <c r="AA40" s="4">
        <f t="shared" si="0"/>
        <v>0</v>
      </c>
      <c r="AB40" s="33" t="str">
        <f t="shared" si="1"/>
        <v> </v>
      </c>
      <c r="AC40"/>
    </row>
    <row r="41" spans="2:29" ht="12.75">
      <c r="B41" s="19">
        <v>28</v>
      </c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66">
        <v>0.7757</v>
      </c>
      <c r="P41" s="46"/>
      <c r="Q41" s="47"/>
      <c r="R41" s="46"/>
      <c r="S41" s="47"/>
      <c r="T41" s="46"/>
      <c r="U41" s="48"/>
      <c r="V41" s="48"/>
      <c r="W41" s="45"/>
      <c r="X41" s="45"/>
      <c r="Y41" s="18"/>
      <c r="AA41" s="4">
        <f t="shared" si="0"/>
        <v>0</v>
      </c>
      <c r="AB41" s="33" t="str">
        <f t="shared" si="1"/>
        <v> </v>
      </c>
      <c r="AC41"/>
    </row>
    <row r="42" spans="2:29" ht="12.75" customHeight="1">
      <c r="B42" s="19">
        <v>29</v>
      </c>
      <c r="C42" s="1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66">
        <v>0.7749</v>
      </c>
      <c r="P42" s="46"/>
      <c r="Q42" s="47"/>
      <c r="R42" s="46"/>
      <c r="S42" s="47"/>
      <c r="T42" s="46"/>
      <c r="U42" s="48"/>
      <c r="V42" s="48"/>
      <c r="W42" s="45"/>
      <c r="X42" s="45"/>
      <c r="Y42" s="18"/>
      <c r="AA42" s="4">
        <f t="shared" si="0"/>
        <v>0</v>
      </c>
      <c r="AB42" s="33" t="str">
        <f t="shared" si="1"/>
        <v> </v>
      </c>
      <c r="AC42"/>
    </row>
    <row r="43" spans="2:28" s="76" customFormat="1" ht="12.75">
      <c r="B43" s="57">
        <v>30</v>
      </c>
      <c r="C43" s="58">
        <v>87.9602</v>
      </c>
      <c r="D43" s="58">
        <v>3.8658</v>
      </c>
      <c r="E43" s="58">
        <v>1.9107</v>
      </c>
      <c r="F43" s="58">
        <v>0.232</v>
      </c>
      <c r="G43" s="58">
        <v>0.5262</v>
      </c>
      <c r="H43" s="58">
        <v>0.0031</v>
      </c>
      <c r="I43" s="58">
        <v>0.1597</v>
      </c>
      <c r="J43" s="58">
        <v>0.1435</v>
      </c>
      <c r="K43" s="58">
        <v>0.3213</v>
      </c>
      <c r="L43" s="58">
        <v>0.0122</v>
      </c>
      <c r="M43" s="58">
        <v>3.469</v>
      </c>
      <c r="N43" s="58">
        <v>1.3964</v>
      </c>
      <c r="O43" s="58">
        <v>0.7742</v>
      </c>
      <c r="P43" s="59">
        <v>35.12</v>
      </c>
      <c r="Q43" s="60">
        <v>8389</v>
      </c>
      <c r="R43" s="59">
        <v>38.85</v>
      </c>
      <c r="S43" s="60">
        <v>9278</v>
      </c>
      <c r="T43" s="59">
        <v>48.37</v>
      </c>
      <c r="U43" s="61"/>
      <c r="V43" s="61"/>
      <c r="W43" s="63"/>
      <c r="X43" s="63"/>
      <c r="Y43" s="64"/>
      <c r="AA43" s="77">
        <f>SUM(C43:N43)</f>
        <v>100.0001</v>
      </c>
      <c r="AB43" s="78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6">
        <v>0.7767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>
      <c r="B45" s="19">
        <v>31</v>
      </c>
      <c r="C45" s="1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5">
        <v>0.7767</v>
      </c>
      <c r="P45" s="46"/>
      <c r="Q45" s="47"/>
      <c r="R45" s="46"/>
      <c r="S45" s="47"/>
      <c r="T45" s="50"/>
      <c r="U45" s="48"/>
      <c r="V45" s="48"/>
      <c r="W45" s="45"/>
      <c r="X45" s="45"/>
      <c r="Y45" s="18"/>
      <c r="AA45" s="4">
        <f>SUM(C45:N45)</f>
        <v>0</v>
      </c>
      <c r="AB45" s="33" t="str">
        <f>IF(AA45=100,"ОК"," ")</f>
        <v> </v>
      </c>
      <c r="AC45"/>
    </row>
    <row r="46" spans="3:4" ht="16.5" customHeight="1">
      <c r="C46" s="1"/>
      <c r="D46" s="1"/>
    </row>
    <row r="47" spans="3:29" s="1" customFormat="1" ht="15">
      <c r="C47" s="13" t="s">
        <v>50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51</v>
      </c>
      <c r="Q47" s="13"/>
      <c r="R47" s="13"/>
      <c r="S47" s="13"/>
      <c r="T47" s="67"/>
      <c r="U47" s="68"/>
      <c r="V47" s="68"/>
      <c r="W47" s="88">
        <v>42521</v>
      </c>
      <c r="X47" s="89"/>
      <c r="Y47" s="69"/>
      <c r="AC47" s="70"/>
    </row>
    <row r="48" spans="4:29" s="1" customFormat="1" ht="12.75">
      <c r="D48" s="1" t="s">
        <v>27</v>
      </c>
      <c r="O48" s="2"/>
      <c r="P48" s="71" t="s">
        <v>29</v>
      </c>
      <c r="Q48" s="71"/>
      <c r="T48" s="2"/>
      <c r="U48" s="2" t="s">
        <v>0</v>
      </c>
      <c r="W48" s="2"/>
      <c r="X48" s="2" t="s">
        <v>16</v>
      </c>
      <c r="AC48" s="70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53</v>
      </c>
      <c r="Q49" s="13"/>
      <c r="R49" s="13"/>
      <c r="S49" s="13"/>
      <c r="T49" s="13"/>
      <c r="U49" s="68"/>
      <c r="V49" s="68"/>
      <c r="W49" s="88">
        <v>42521</v>
      </c>
      <c r="X49" s="89"/>
      <c r="Y49" s="13"/>
      <c r="AC49" s="70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0"/>
    </row>
    <row r="54" spans="3:10" ht="12.75">
      <c r="C54" s="51"/>
      <c r="D54" s="39" t="s">
        <v>43</v>
      </c>
      <c r="E54" s="39"/>
      <c r="F54" s="39"/>
      <c r="G54" s="39"/>
      <c r="H54" s="39"/>
      <c r="I54" s="39"/>
      <c r="J54" s="39"/>
    </row>
  </sheetData>
  <sheetProtection/>
  <mergeCells count="31">
    <mergeCell ref="W49:X49"/>
    <mergeCell ref="C10:N10"/>
    <mergeCell ref="T11:T13"/>
    <mergeCell ref="O10:T10"/>
    <mergeCell ref="V10:V13"/>
    <mergeCell ref="C6:AA6"/>
    <mergeCell ref="Y10:Y13"/>
    <mergeCell ref="U10:U13"/>
    <mergeCell ref="D11:D13"/>
    <mergeCell ref="G11:G13"/>
    <mergeCell ref="H11:H13"/>
    <mergeCell ref="R11:R13"/>
    <mergeCell ref="W10:W13"/>
    <mergeCell ref="K11:K13"/>
    <mergeCell ref="E11:E13"/>
    <mergeCell ref="B7:Y7"/>
    <mergeCell ref="B10:B13"/>
    <mergeCell ref="F11:F13"/>
    <mergeCell ref="Q11:Q13"/>
    <mergeCell ref="S11:S13"/>
    <mergeCell ref="W47:X47"/>
    <mergeCell ref="M11:M13"/>
    <mergeCell ref="O11:O13"/>
    <mergeCell ref="L11:L13"/>
    <mergeCell ref="X10:X13"/>
    <mergeCell ref="C11:C13"/>
    <mergeCell ref="P11:P13"/>
    <mergeCell ref="I11:I13"/>
    <mergeCell ref="B8:Y8"/>
    <mergeCell ref="N11:N13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90" zoomScaleNormal="90" zoomScaleSheetLayoutView="73" workbookViewId="0" topLeftCell="H27">
      <selection activeCell="AA38" sqref="AA3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57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98" t="s">
        <v>36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22"/>
    </row>
    <row r="6" spans="2:25" ht="18" customHeight="1">
      <c r="B6" s="99" t="s">
        <v>56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24"/>
    </row>
    <row r="7" spans="2:25" ht="18" customHeight="1">
      <c r="B7" s="99" t="s">
        <v>60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23"/>
    </row>
    <row r="8" spans="2:25" ht="18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1" t="s">
        <v>26</v>
      </c>
      <c r="C10" s="95" t="s">
        <v>40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07" t="s">
        <v>41</v>
      </c>
      <c r="X10" s="108" t="s">
        <v>44</v>
      </c>
      <c r="Y10" s="26"/>
      <c r="Z10"/>
    </row>
    <row r="11" spans="2:26" ht="48.75" customHeight="1">
      <c r="B11" s="82"/>
      <c r="C11" s="80" t="s">
        <v>54</v>
      </c>
      <c r="D11" s="84" t="s">
        <v>55</v>
      </c>
      <c r="E11" s="84"/>
      <c r="F11" s="84"/>
      <c r="G11" s="84"/>
      <c r="H11" s="84"/>
      <c r="I11" s="84"/>
      <c r="J11" s="84"/>
      <c r="K11" s="84"/>
      <c r="L11" s="84"/>
      <c r="M11" s="81"/>
      <c r="N11" s="81"/>
      <c r="O11" s="81"/>
      <c r="P11" s="81"/>
      <c r="Q11" s="81"/>
      <c r="R11" s="81"/>
      <c r="S11" s="81"/>
      <c r="T11" s="81"/>
      <c r="U11" s="81"/>
      <c r="V11" s="101"/>
      <c r="W11" s="107"/>
      <c r="X11" s="109"/>
      <c r="Y11" s="26"/>
      <c r="Z11"/>
    </row>
    <row r="12" spans="2:26" ht="15.75" customHeight="1">
      <c r="B12" s="82"/>
      <c r="C12" s="80"/>
      <c r="D12" s="84"/>
      <c r="E12" s="84"/>
      <c r="F12" s="84"/>
      <c r="G12" s="84"/>
      <c r="H12" s="84"/>
      <c r="I12" s="84"/>
      <c r="J12" s="84"/>
      <c r="K12" s="84"/>
      <c r="L12" s="84"/>
      <c r="M12" s="82"/>
      <c r="N12" s="82"/>
      <c r="O12" s="82"/>
      <c r="P12" s="82"/>
      <c r="Q12" s="82"/>
      <c r="R12" s="82"/>
      <c r="S12" s="82"/>
      <c r="T12" s="82"/>
      <c r="U12" s="82"/>
      <c r="V12" s="102"/>
      <c r="W12" s="107"/>
      <c r="X12" s="109"/>
      <c r="Y12" s="26"/>
      <c r="Z12"/>
    </row>
    <row r="13" spans="2:26" ht="30" customHeight="1">
      <c r="B13" s="87"/>
      <c r="C13" s="80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103"/>
      <c r="W13" s="107"/>
      <c r="X13" s="110"/>
      <c r="Y13" s="26"/>
      <c r="Z13"/>
    </row>
    <row r="14" spans="2:27" ht="15.75" customHeight="1">
      <c r="B14" s="17">
        <v>1</v>
      </c>
      <c r="C14" s="73">
        <v>38629.2</v>
      </c>
      <c r="D14" s="73">
        <v>3513.92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36">
        <f>SUM(C14:V14)</f>
        <v>42143.119999999995</v>
      </c>
      <c r="X14" s="53">
        <v>33.14</v>
      </c>
      <c r="Y14" s="27"/>
      <c r="Z14" s="105" t="s">
        <v>45</v>
      </c>
      <c r="AA14" s="105"/>
    </row>
    <row r="15" spans="2:27" ht="15.75">
      <c r="B15" s="17">
        <v>2</v>
      </c>
      <c r="C15" s="73">
        <v>36636.56</v>
      </c>
      <c r="D15" s="73">
        <v>3598.77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36">
        <f aca="true" t="shared" si="0" ref="W15:W43">SUM(C15:V15)</f>
        <v>40235.329999999994</v>
      </c>
      <c r="X15" s="34">
        <f>IF(Паспорт!P15&gt;0,Паспорт!P15,X14)</f>
        <v>33.14</v>
      </c>
      <c r="Y15" s="27"/>
      <c r="Z15" s="105"/>
      <c r="AA15" s="105"/>
    </row>
    <row r="16" spans="2:27" ht="15.75">
      <c r="B16" s="17">
        <v>3</v>
      </c>
      <c r="C16" s="73">
        <v>33702.75</v>
      </c>
      <c r="D16" s="73">
        <v>3043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36">
        <f t="shared" si="0"/>
        <v>36745.75</v>
      </c>
      <c r="X16" s="34">
        <f>IF(Паспорт!P16&gt;0,Паспорт!P16,X15)</f>
        <v>33.14</v>
      </c>
      <c r="Y16" s="27"/>
      <c r="Z16" s="105"/>
      <c r="AA16" s="105"/>
    </row>
    <row r="17" spans="2:27" ht="15.75">
      <c r="B17" s="17">
        <v>4</v>
      </c>
      <c r="C17" s="73">
        <v>33132.95</v>
      </c>
      <c r="D17" s="73">
        <v>3215.84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6">
        <f t="shared" si="0"/>
        <v>36348.78999999999</v>
      </c>
      <c r="X17" s="34">
        <f>IF(Паспорт!P17&gt;0,Паспорт!P17,X16)</f>
        <v>33.14</v>
      </c>
      <c r="Y17" s="27"/>
      <c r="Z17" s="105"/>
      <c r="AA17" s="105"/>
    </row>
    <row r="18" spans="2:27" ht="15.75">
      <c r="B18" s="17">
        <v>5</v>
      </c>
      <c r="C18" s="73">
        <v>29337.69</v>
      </c>
      <c r="D18" s="73">
        <v>3911.1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6">
        <f t="shared" si="0"/>
        <v>33248.79</v>
      </c>
      <c r="X18" s="34">
        <f>IF(Паспорт!P18&gt;0,Паспорт!P18,X17)</f>
        <v>33.14</v>
      </c>
      <c r="Y18" s="27"/>
      <c r="Z18" s="105"/>
      <c r="AA18" s="105"/>
    </row>
    <row r="19" spans="2:27" ht="15.75" customHeight="1">
      <c r="B19" s="17">
        <v>6</v>
      </c>
      <c r="C19" s="73">
        <v>40454.14</v>
      </c>
      <c r="D19" s="73">
        <v>3229.22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36">
        <f t="shared" si="0"/>
        <v>43683.36</v>
      </c>
      <c r="X19" s="34">
        <f>IF(Паспорт!P19&gt;0,Паспорт!P19,X18)</f>
        <v>33.14</v>
      </c>
      <c r="Y19" s="27"/>
      <c r="Z19" s="105"/>
      <c r="AA19" s="105"/>
    </row>
    <row r="20" spans="2:27" ht="15.75">
      <c r="B20" s="17">
        <v>7</v>
      </c>
      <c r="C20" s="73">
        <v>35034.01</v>
      </c>
      <c r="D20" s="73">
        <v>3118.19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36">
        <f t="shared" si="0"/>
        <v>38152.200000000004</v>
      </c>
      <c r="X20" s="34">
        <f>IF(Паспорт!P20&gt;0,Паспорт!P20,X19)</f>
        <v>33.14</v>
      </c>
      <c r="Y20" s="27"/>
      <c r="Z20" s="105"/>
      <c r="AA20" s="105"/>
    </row>
    <row r="21" spans="2:27" ht="15.75">
      <c r="B21" s="17">
        <v>8</v>
      </c>
      <c r="C21" s="73">
        <v>24463.17</v>
      </c>
      <c r="D21" s="73">
        <v>3331.62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36">
        <f t="shared" si="0"/>
        <v>27794.789999999997</v>
      </c>
      <c r="X21" s="34">
        <f>IF(Паспорт!P21&gt;0,Паспорт!P21,X20)</f>
        <v>33.14</v>
      </c>
      <c r="Y21" s="27"/>
      <c r="Z21" s="105"/>
      <c r="AA21" s="105"/>
    </row>
    <row r="22" spans="2:26" ht="15" customHeight="1">
      <c r="B22" s="17">
        <v>9</v>
      </c>
      <c r="C22" s="73">
        <v>24989.5</v>
      </c>
      <c r="D22" s="73">
        <v>3252.8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6">
        <f t="shared" si="0"/>
        <v>28242.3</v>
      </c>
      <c r="X22" s="34">
        <f>IF(Паспорт!P22&gt;0,Паспорт!P22,X21)</f>
        <v>33.14</v>
      </c>
      <c r="Y22" s="27"/>
      <c r="Z22" s="32"/>
    </row>
    <row r="23" spans="2:26" ht="15.75">
      <c r="B23" s="17">
        <v>10</v>
      </c>
      <c r="C23" s="73">
        <v>23920.37</v>
      </c>
      <c r="D23" s="73">
        <v>3206.49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36">
        <f t="shared" si="0"/>
        <v>27126.86</v>
      </c>
      <c r="X23" s="34">
        <f>IF(Паспорт!P23&gt;0,Паспорт!P23,X22)</f>
        <v>34.83</v>
      </c>
      <c r="Y23" s="27"/>
      <c r="Z23" s="32"/>
    </row>
    <row r="24" spans="2:26" ht="15.75">
      <c r="B24" s="17">
        <v>11</v>
      </c>
      <c r="C24" s="73">
        <v>24551.83</v>
      </c>
      <c r="D24" s="73">
        <v>3198.36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36">
        <f t="shared" si="0"/>
        <v>27750.190000000002</v>
      </c>
      <c r="X24" s="34">
        <f>IF(Паспорт!P24&gt;0,Паспорт!P24,X23)</f>
        <v>34.83</v>
      </c>
      <c r="Y24" s="27"/>
      <c r="Z24" s="32"/>
    </row>
    <row r="25" spans="2:26" ht="15.75">
      <c r="B25" s="17">
        <v>12</v>
      </c>
      <c r="C25" s="73">
        <v>26999.33</v>
      </c>
      <c r="D25" s="73">
        <v>4409.42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36">
        <f t="shared" si="0"/>
        <v>31408.75</v>
      </c>
      <c r="X25" s="34">
        <f>IF(Паспорт!P25&gt;0,Паспорт!P25,X24)</f>
        <v>34.83</v>
      </c>
      <c r="Y25" s="27"/>
      <c r="Z25" s="32"/>
    </row>
    <row r="26" spans="2:26" ht="15.75">
      <c r="B26" s="17">
        <v>13</v>
      </c>
      <c r="C26" s="73">
        <v>24652.36</v>
      </c>
      <c r="D26" s="73">
        <v>3232.43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36">
        <f t="shared" si="0"/>
        <v>27884.79</v>
      </c>
      <c r="X26" s="34">
        <f>IF(Паспорт!P26&gt;0,Паспорт!P26,X25)</f>
        <v>34.83</v>
      </c>
      <c r="Y26" s="27"/>
      <c r="Z26" s="32"/>
    </row>
    <row r="27" spans="2:26" ht="15.75">
      <c r="B27" s="17">
        <v>14</v>
      </c>
      <c r="C27" s="73">
        <v>30667.23</v>
      </c>
      <c r="D27" s="73">
        <v>3160.06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36">
        <f t="shared" si="0"/>
        <v>33827.29</v>
      </c>
      <c r="X27" s="34">
        <f>IF(Паспорт!P27&gt;0,Паспорт!P27,X26)</f>
        <v>34.83</v>
      </c>
      <c r="Y27" s="27"/>
      <c r="Z27" s="32"/>
    </row>
    <row r="28" spans="2:26" ht="15.75">
      <c r="B28" s="17">
        <v>15</v>
      </c>
      <c r="C28" s="73">
        <v>30810.04</v>
      </c>
      <c r="D28" s="73">
        <v>1036.75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36">
        <f t="shared" si="0"/>
        <v>31846.79</v>
      </c>
      <c r="X28" s="34">
        <f>IF(Паспорт!P28&gt;0,Паспорт!P28,X27)</f>
        <v>34.83</v>
      </c>
      <c r="Y28" s="27"/>
      <c r="Z28" s="32"/>
    </row>
    <row r="29" spans="2:26" ht="15.75">
      <c r="B29" s="19">
        <v>16</v>
      </c>
      <c r="C29" s="73">
        <v>27245.27</v>
      </c>
      <c r="D29" s="73">
        <v>697.95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36">
        <f t="shared" si="0"/>
        <v>27943.22</v>
      </c>
      <c r="X29" s="34">
        <f>IF(Паспорт!P29&gt;0,Паспорт!P29,X28)</f>
        <v>34.83</v>
      </c>
      <c r="Y29" s="27"/>
      <c r="Z29" s="32"/>
    </row>
    <row r="30" spans="2:26" ht="15.75">
      <c r="B30" s="19">
        <v>17</v>
      </c>
      <c r="C30" s="73">
        <v>25955.83</v>
      </c>
      <c r="D30" s="73">
        <v>165.01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36">
        <f t="shared" si="0"/>
        <v>26120.84</v>
      </c>
      <c r="X30" s="34">
        <f>IF(Паспорт!P30&gt;0,Паспорт!P30,X29)</f>
        <v>34.76</v>
      </c>
      <c r="Y30" s="27"/>
      <c r="Z30" s="32"/>
    </row>
    <row r="31" spans="2:26" ht="15.75">
      <c r="B31" s="19">
        <v>18</v>
      </c>
      <c r="C31" s="73">
        <v>26804.88</v>
      </c>
      <c r="D31" s="73">
        <v>3862.53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36">
        <f t="shared" si="0"/>
        <v>30667.41</v>
      </c>
      <c r="X31" s="34">
        <f>IF(Паспорт!P31&gt;0,Паспорт!P31,X30)</f>
        <v>34.76</v>
      </c>
      <c r="Y31" s="27"/>
      <c r="Z31" s="32"/>
    </row>
    <row r="32" spans="2:26" ht="15.75">
      <c r="B32" s="19">
        <v>19</v>
      </c>
      <c r="C32" s="73">
        <v>29831.1</v>
      </c>
      <c r="D32" s="73">
        <v>19802.81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36">
        <f t="shared" si="0"/>
        <v>49633.91</v>
      </c>
      <c r="X32" s="34">
        <f>IF(Паспорт!P32&gt;0,Паспорт!P32,X31)</f>
        <v>34.76</v>
      </c>
      <c r="Y32" s="27"/>
      <c r="Z32" s="32"/>
    </row>
    <row r="33" spans="2:26" ht="15.75">
      <c r="B33" s="19">
        <v>20</v>
      </c>
      <c r="C33" s="73">
        <v>28592.28</v>
      </c>
      <c r="D33" s="73">
        <v>12669.31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36">
        <f t="shared" si="0"/>
        <v>41261.59</v>
      </c>
      <c r="X33" s="34">
        <f>IF(Паспорт!P33&gt;0,Паспорт!P33,X32)</f>
        <v>34.76</v>
      </c>
      <c r="Y33" s="27"/>
      <c r="Z33" s="32"/>
    </row>
    <row r="34" spans="2:26" ht="15.75">
      <c r="B34" s="19">
        <v>21</v>
      </c>
      <c r="C34" s="73">
        <v>30475.33</v>
      </c>
      <c r="D34" s="73">
        <v>11806.97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36">
        <f t="shared" si="0"/>
        <v>42282.3</v>
      </c>
      <c r="X34" s="34">
        <f>IF(Паспорт!P34&gt;0,Паспорт!P34,X33)</f>
        <v>34.76</v>
      </c>
      <c r="Y34" s="27"/>
      <c r="Z34" s="32"/>
    </row>
    <row r="35" spans="2:26" ht="15.75">
      <c r="B35" s="19">
        <v>22</v>
      </c>
      <c r="C35" s="73">
        <v>27297.63</v>
      </c>
      <c r="D35" s="73">
        <v>11617.29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36">
        <f t="shared" si="0"/>
        <v>38914.92</v>
      </c>
      <c r="X35" s="34">
        <f>IF(Паспорт!P35&gt;0,Паспорт!P35,X34)</f>
        <v>34.76</v>
      </c>
      <c r="Y35" s="27"/>
      <c r="Z35" s="32"/>
    </row>
    <row r="36" spans="2:26" ht="15.75">
      <c r="B36" s="19">
        <v>23</v>
      </c>
      <c r="C36" s="73">
        <v>25289.57</v>
      </c>
      <c r="D36" s="73">
        <v>11820.28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36">
        <f t="shared" si="0"/>
        <v>37109.85</v>
      </c>
      <c r="X36" s="34">
        <f>IF(Паспорт!P36&gt;0,Паспорт!P36,X35)</f>
        <v>34.89</v>
      </c>
      <c r="Y36" s="27"/>
      <c r="Z36" s="32"/>
    </row>
    <row r="37" spans="2:26" ht="15.75">
      <c r="B37" s="19">
        <v>24</v>
      </c>
      <c r="C37" s="73">
        <v>23037.08</v>
      </c>
      <c r="D37" s="73">
        <v>11657.92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36">
        <f t="shared" si="0"/>
        <v>34695</v>
      </c>
      <c r="X37" s="34">
        <f>IF(Паспорт!P37&gt;0,Паспорт!P37,X36)</f>
        <v>34.89</v>
      </c>
      <c r="Y37" s="27"/>
      <c r="Z37" s="32"/>
    </row>
    <row r="38" spans="2:26" ht="15.75">
      <c r="B38" s="19">
        <v>25</v>
      </c>
      <c r="C38" s="73">
        <v>23350.96</v>
      </c>
      <c r="D38" s="73">
        <v>11416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36">
        <f t="shared" si="0"/>
        <v>34766.96</v>
      </c>
      <c r="X38" s="34">
        <f>IF(Паспорт!P38&gt;0,Паспорт!P38,X37)</f>
        <v>34.89</v>
      </c>
      <c r="Y38" s="27"/>
      <c r="Z38" s="32"/>
    </row>
    <row r="39" spans="2:26" ht="15.75">
      <c r="B39" s="19">
        <v>26</v>
      </c>
      <c r="C39" s="73">
        <v>23959.57</v>
      </c>
      <c r="D39" s="73">
        <v>11728.51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36">
        <f t="shared" si="0"/>
        <v>35688.08</v>
      </c>
      <c r="X39" s="34">
        <f>IF(Паспорт!P39&gt;0,Паспорт!P39,X38)</f>
        <v>34.89</v>
      </c>
      <c r="Y39" s="27"/>
      <c r="Z39" s="32"/>
    </row>
    <row r="40" spans="2:26" ht="15.75">
      <c r="B40" s="19">
        <v>27</v>
      </c>
      <c r="C40" s="73">
        <v>23630.46</v>
      </c>
      <c r="D40" s="73">
        <v>11516.05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36">
        <f t="shared" si="0"/>
        <v>35146.509999999995</v>
      </c>
      <c r="X40" s="34">
        <f>IF(Паспорт!P40&gt;0,Паспорт!P40,X39)</f>
        <v>34.89</v>
      </c>
      <c r="Y40" s="27"/>
      <c r="Z40" s="32"/>
    </row>
    <row r="41" spans="2:26" ht="15.75">
      <c r="B41" s="19">
        <v>28</v>
      </c>
      <c r="C41" s="73">
        <v>22565.92</v>
      </c>
      <c r="D41" s="73">
        <v>11401.96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36">
        <f t="shared" si="0"/>
        <v>33967.88</v>
      </c>
      <c r="X41" s="34">
        <f>IF(Паспорт!P41&gt;0,Паспорт!P41,X40)</f>
        <v>34.89</v>
      </c>
      <c r="Y41" s="27"/>
      <c r="Z41" s="32"/>
    </row>
    <row r="42" spans="2:26" ht="18.75" customHeight="1">
      <c r="B42" s="19">
        <v>29</v>
      </c>
      <c r="C42" s="73">
        <v>22766.63</v>
      </c>
      <c r="D42" s="73">
        <v>11625.52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6">
        <f t="shared" si="0"/>
        <v>34392.15</v>
      </c>
      <c r="X42" s="34">
        <f>IF(Паспорт!P42&gt;0,Паспорт!P42,X41)</f>
        <v>34.89</v>
      </c>
      <c r="Y42" s="27"/>
      <c r="Z42" s="32"/>
    </row>
    <row r="43" spans="2:26" ht="18.75" customHeight="1">
      <c r="B43" s="19">
        <v>30</v>
      </c>
      <c r="C43" s="73">
        <v>22255.59</v>
      </c>
      <c r="D43" s="73">
        <v>9641.65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36">
        <f t="shared" si="0"/>
        <v>31897.239999999998</v>
      </c>
      <c r="X43" s="34">
        <f>IF(Паспорт!P43&gt;0,Паспорт!P43,X42)</f>
        <v>35.12</v>
      </c>
      <c r="Y43" s="27"/>
      <c r="Z43" s="32"/>
    </row>
    <row r="44" spans="2:26" ht="19.5" customHeight="1">
      <c r="B44" s="19">
        <v>31</v>
      </c>
      <c r="C44" s="73">
        <v>20572.77</v>
      </c>
      <c r="D44" s="73">
        <v>468.23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36">
        <f>SUM(C44:V44)</f>
        <v>21041</v>
      </c>
      <c r="X44" s="34">
        <f>IF(Паспорт!P44&gt;0,Паспорт!P44,X43)</f>
        <v>35.12</v>
      </c>
      <c r="Y44" s="27"/>
      <c r="Z44" s="32"/>
    </row>
    <row r="45" spans="2:27" ht="66" customHeight="1">
      <c r="B45" s="19" t="s">
        <v>41</v>
      </c>
      <c r="C45" s="74">
        <f>SUM(C14:C44)</f>
        <v>861611.9999999998</v>
      </c>
      <c r="D45" s="75">
        <f>SUM(D14:D44)</f>
        <v>200355.96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SUM(W14:W44)</f>
        <v>1061967.96</v>
      </c>
      <c r="X45" s="35">
        <f>SUMPRODUCT(X14:X44,W14:W44)/SUM(W14:W44)</f>
        <v>34.32351750762801</v>
      </c>
      <c r="Y45" s="31"/>
      <c r="Z45" s="106" t="s">
        <v>42</v>
      </c>
      <c r="AA45" s="106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29"/>
      <c r="Z47"/>
    </row>
    <row r="48" spans="3:4" ht="12.75">
      <c r="C48" s="1"/>
      <c r="D48" s="1"/>
    </row>
    <row r="49" spans="3:29" s="1" customFormat="1" ht="15">
      <c r="C49" s="13" t="s">
        <v>50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51</v>
      </c>
      <c r="Q49" s="13"/>
      <c r="R49" s="13"/>
      <c r="S49" s="13"/>
      <c r="T49" s="67"/>
      <c r="U49" s="68" t="s">
        <v>62</v>
      </c>
      <c r="V49" s="68"/>
      <c r="W49" s="88"/>
      <c r="X49" s="89"/>
      <c r="Y49" s="79"/>
      <c r="AC49" s="70"/>
    </row>
    <row r="50" spans="3:25" ht="12.75">
      <c r="C50" s="1"/>
      <c r="D50" s="1" t="s">
        <v>38</v>
      </c>
      <c r="O50" s="2"/>
      <c r="P50" s="16" t="s">
        <v>29</v>
      </c>
      <c r="Q50" s="16"/>
      <c r="S50" s="15" t="s">
        <v>0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58</v>
      </c>
      <c r="Q51" s="14"/>
      <c r="R51" s="14"/>
      <c r="S51" s="14"/>
      <c r="T51" s="14"/>
      <c r="U51" s="68" t="s">
        <v>62</v>
      </c>
      <c r="V51" s="14"/>
      <c r="W51" s="72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S52" s="15" t="s">
        <v>0</v>
      </c>
      <c r="Y52" s="2"/>
    </row>
  </sheetData>
  <sheetProtection/>
  <mergeCells count="32">
    <mergeCell ref="W10:W13"/>
    <mergeCell ref="X10:X13"/>
    <mergeCell ref="C10:V10"/>
    <mergeCell ref="J11:J13"/>
    <mergeCell ref="C47:X47"/>
    <mergeCell ref="Z14:AA21"/>
    <mergeCell ref="P11:P13"/>
    <mergeCell ref="Q11:Q13"/>
    <mergeCell ref="Z45:AA45"/>
    <mergeCell ref="E11:E13"/>
    <mergeCell ref="T11:T13"/>
    <mergeCell ref="U11:U13"/>
    <mergeCell ref="K11:K13"/>
    <mergeCell ref="L11:L13"/>
    <mergeCell ref="B10:B13"/>
    <mergeCell ref="V11:V13"/>
    <mergeCell ref="N11:N13"/>
    <mergeCell ref="O11:O13"/>
    <mergeCell ref="I11:I13"/>
    <mergeCell ref="C11:C13"/>
    <mergeCell ref="F11:F13"/>
    <mergeCell ref="G11:G13"/>
    <mergeCell ref="R11:R13"/>
    <mergeCell ref="S11:S13"/>
    <mergeCell ref="W49:X49"/>
    <mergeCell ref="C5:X5"/>
    <mergeCell ref="B6:X6"/>
    <mergeCell ref="B7:X7"/>
    <mergeCell ref="B8:X8"/>
    <mergeCell ref="D11:D13"/>
    <mergeCell ref="M11:M13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2016-05-04T10:37:09Z</cp:lastPrinted>
  <dcterms:created xsi:type="dcterms:W3CDTF">2010-01-29T08:37:16Z</dcterms:created>
  <dcterms:modified xsi:type="dcterms:W3CDTF">2016-06-01T11:10:12Z</dcterms:modified>
  <cp:category/>
  <cp:version/>
  <cp:contentType/>
  <cp:contentStatus/>
</cp:coreProperties>
</file>