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<sst xmlns="http://schemas.openxmlformats.org/spreadsheetml/2006/main" count="77" uniqueCount="59">
  <si>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</si>
  <si>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</si>
  <si>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</si>
  <si>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</si>
  <si>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</si>
  <si>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</si>
  <si>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</si>
  <si>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</si>
  <si>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</si>
  <si>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</si>
  <si>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</si>
  <si>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</si>
  <si>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</si>
  <si>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</si>
  <si>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</si>
  <si>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</si>
  <si>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</si>
  <si>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</si>
  <si>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</si>
  <si>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</si>
  <si>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</si>
  <si>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</si>
  <si>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</si>
  <si>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</si>
  <si>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</si>
  <si>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</si>
  <si>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</si>
  <si>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</si>
  <si>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</si>
  <si>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</si>
  <si>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</si>
  <si>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</si>
  <si>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</si>
  <si>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</si>
  <si>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</si>
  <si>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</si>
  <si>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</si>
  <si>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</si>
  <si>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</si>
  <si>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</si>
  <si>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</si>
  <si>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</si>
  <si>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</si>
  <si>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</si>
  <si>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</si>
  <si>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</si>
  <si>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</si>
  <si>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</si>
  <si>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</si>
  <si>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</si>
  <si>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</si>
  <si>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</si>
  <si>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</si>
  <si>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</si>
  <si>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</si>
  <si>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31.05.2016р.</t>
    </r>
  </si>
  <si>
    <t xml:space="preserve">    з газопроводу   Луганськ-Лисичанськ-Рубіжне      за період з   01.05.2016р. по 31.05.2016р.</t>
  </si>
  <si>
    <t>відс.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</si>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</sst>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0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4" fillId="0" borderId="23" xfId="0" applyFont="1" applyBorder="1" applyAlignment="1">
      <alignment horizontal="center" vertical="center" textRotation="90" wrapText="1"/>
    </xf>
    <xf numFmtId="0" fontId="104" fillId="0" borderId="24" xfId="0" applyFont="1" applyBorder="1" applyAlignment="1">
      <alignment horizontal="center" vertical="center" textRotation="90" wrapText="1"/>
    </xf>
    <xf numFmtId="0" fontId="104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0">
      <selection activeCell="D18" sqref="D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9" s="43" customFormat="1" ht="18.75" customHeight="1">
      <c r="B7" s="109" t="s">
        <v>51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AC7" s="44"/>
    </row>
    <row r="8" spans="2:29" s="43" customFormat="1" ht="19.5" customHeight="1">
      <c r="B8" s="102" t="s">
        <v>55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5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99"/>
      <c r="U10" s="106" t="s">
        <v>22</v>
      </c>
      <c r="V10" s="95" t="s">
        <v>23</v>
      </c>
      <c r="W10" s="95" t="s">
        <v>34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3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32</v>
      </c>
      <c r="R11" s="95" t="s">
        <v>20</v>
      </c>
      <c r="S11" s="95" t="s">
        <v>33</v>
      </c>
      <c r="T11" s="95" t="s">
        <v>21</v>
      </c>
      <c r="U11" s="107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3"/>
      <c r="D12" s="101"/>
      <c r="E12" s="101"/>
      <c r="F12" s="101"/>
      <c r="G12" s="101"/>
      <c r="H12" s="101"/>
      <c r="I12" s="101"/>
      <c r="J12" s="101"/>
      <c r="K12" s="101"/>
      <c r="L12" s="101"/>
      <c r="M12" s="96"/>
      <c r="N12" s="96"/>
      <c r="O12" s="96"/>
      <c r="P12" s="96"/>
      <c r="Q12" s="96"/>
      <c r="R12" s="96"/>
      <c r="S12" s="96"/>
      <c r="T12" s="96"/>
      <c r="U12" s="107"/>
      <c r="V12" s="96"/>
      <c r="W12" s="96"/>
      <c r="X12" s="96"/>
      <c r="Y12" s="96"/>
      <c r="Z12" s="3"/>
      <c r="AB12" s="6"/>
      <c r="AC12"/>
    </row>
    <row r="13" spans="2:29" ht="30" customHeight="1">
      <c r="B13" s="110"/>
      <c r="C13" s="103"/>
      <c r="D13" s="101"/>
      <c r="E13" s="101"/>
      <c r="F13" s="101"/>
      <c r="G13" s="101"/>
      <c r="H13" s="101"/>
      <c r="I13" s="101"/>
      <c r="J13" s="101"/>
      <c r="K13" s="101"/>
      <c r="L13" s="101"/>
      <c r="M13" s="97"/>
      <c r="N13" s="97"/>
      <c r="O13" s="97"/>
      <c r="P13" s="97"/>
      <c r="Q13" s="97"/>
      <c r="R13" s="97"/>
      <c r="S13" s="97"/>
      <c r="T13" s="97"/>
      <c r="U13" s="108"/>
      <c r="V13" s="97"/>
      <c r="W13" s="97"/>
      <c r="X13" s="97"/>
      <c r="Y13" s="97"/>
      <c r="Z13" s="3"/>
      <c r="AB13" s="6"/>
      <c r="AC13"/>
    </row>
    <row r="14" spans="2:29" ht="12.75" customHeight="1">
      <c r="B14" s="90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90">
        <v>2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7"/>
      <c r="R15" s="66"/>
      <c r="S15" s="67"/>
      <c r="T15" s="66"/>
      <c r="U15" s="68"/>
      <c r="V15" s="68"/>
      <c r="W15" s="64"/>
      <c r="X15" s="64"/>
      <c r="Y15" s="69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90">
        <v>3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  <c r="Q16" s="67"/>
      <c r="R16" s="66"/>
      <c r="S16" s="67"/>
      <c r="T16" s="66"/>
      <c r="U16" s="68"/>
      <c r="V16" s="68"/>
      <c r="W16" s="64"/>
      <c r="X16" s="69"/>
      <c r="Y16" s="69"/>
      <c r="AA16" s="4">
        <f>SUM(D16:N16,P16)</f>
        <v>0</v>
      </c>
      <c r="AB16" s="5"/>
      <c r="AC16"/>
    </row>
    <row r="17" spans="2:29" ht="12.75" customHeight="1">
      <c r="B17" s="70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45"/>
      <c r="X17" s="46"/>
      <c r="Y17" s="47"/>
      <c r="AA17" s="75">
        <f aca="true" t="shared" si="0" ref="AA17:AA23">SUM(C17:N17)</f>
        <v>0</v>
      </c>
      <c r="AB17" s="5"/>
      <c r="AC17"/>
    </row>
    <row r="18" spans="2:28" s="77" customFormat="1" ht="12.75">
      <c r="B18" s="58">
        <v>5</v>
      </c>
      <c r="C18" s="52">
        <v>88.0339</v>
      </c>
      <c r="D18" s="52">
        <v>3.1896</v>
      </c>
      <c r="E18" s="52">
        <v>1.5222</v>
      </c>
      <c r="F18" s="52">
        <v>0.2122</v>
      </c>
      <c r="G18" s="52">
        <v>0.3948</v>
      </c>
      <c r="H18" s="52">
        <v>0.0062</v>
      </c>
      <c r="I18" s="52">
        <v>0.0974</v>
      </c>
      <c r="J18" s="52">
        <v>0.0765</v>
      </c>
      <c r="K18" s="52">
        <v>0.1078</v>
      </c>
      <c r="L18" s="52">
        <v>0.0084</v>
      </c>
      <c r="M18" s="52">
        <v>3.6725</v>
      </c>
      <c r="N18" s="52">
        <v>2.6785</v>
      </c>
      <c r="O18" s="52">
        <v>0.7725</v>
      </c>
      <c r="P18" s="53">
        <v>33.72</v>
      </c>
      <c r="Q18" s="87">
        <v>8055</v>
      </c>
      <c r="R18" s="53">
        <v>37.3297</v>
      </c>
      <c r="S18" s="55">
        <v>8916</v>
      </c>
      <c r="T18" s="53">
        <v>46.61</v>
      </c>
      <c r="U18" s="55"/>
      <c r="V18" s="55"/>
      <c r="W18" s="45"/>
      <c r="X18" s="55"/>
      <c r="Y18" s="55"/>
      <c r="AA18" s="88">
        <f t="shared" si="0"/>
        <v>99.99999999999999</v>
      </c>
      <c r="AB18" s="78" t="str">
        <f>IF(AA18=100,"ОК"," ")</f>
        <v>ОК</v>
      </c>
    </row>
    <row r="19" spans="2:27" ht="12.75" customHeight="1">
      <c r="B19" s="90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  <c r="AA19" s="75">
        <f t="shared" si="0"/>
        <v>0</v>
      </c>
    </row>
    <row r="20" spans="2:28" s="74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49"/>
      <c r="V20" s="51"/>
      <c r="W20" s="45"/>
      <c r="X20" s="51"/>
      <c r="Y20" s="51"/>
      <c r="AA20" s="75">
        <f t="shared" si="0"/>
        <v>0</v>
      </c>
      <c r="AB20" s="76"/>
    </row>
    <row r="21" spans="2:27" ht="12.75" customHeight="1">
      <c r="B21" s="90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  <c r="AA21" s="75">
        <f t="shared" si="0"/>
        <v>0</v>
      </c>
    </row>
    <row r="22" spans="2:27" ht="12.75" customHeight="1">
      <c r="B22" s="90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  <c r="AA22" s="75">
        <f t="shared" si="0"/>
        <v>0</v>
      </c>
    </row>
    <row r="23" spans="2:28" s="77" customFormat="1" ht="12.75">
      <c r="B23" s="58">
        <v>10</v>
      </c>
      <c r="C23" s="52">
        <v>92.1022</v>
      </c>
      <c r="D23" s="52">
        <v>3.988</v>
      </c>
      <c r="E23" s="52">
        <v>1.0242</v>
      </c>
      <c r="F23" s="52">
        <v>0.1329</v>
      </c>
      <c r="G23" s="52">
        <v>0.2196</v>
      </c>
      <c r="H23" s="52">
        <v>0.0026</v>
      </c>
      <c r="I23" s="52">
        <v>0.0699</v>
      </c>
      <c r="J23" s="52">
        <v>0.0564</v>
      </c>
      <c r="K23" s="52">
        <v>0.1518</v>
      </c>
      <c r="L23" s="52">
        <v>0.0082</v>
      </c>
      <c r="M23" s="52">
        <v>1.7622</v>
      </c>
      <c r="N23" s="52">
        <v>0.482</v>
      </c>
      <c r="O23" s="52">
        <v>0.7318</v>
      </c>
      <c r="P23" s="53">
        <v>34.8545</v>
      </c>
      <c r="Q23" s="54">
        <v>8325</v>
      </c>
      <c r="R23" s="53">
        <v>38.59</v>
      </c>
      <c r="S23" s="55">
        <v>9218</v>
      </c>
      <c r="T23" s="53">
        <v>49.51</v>
      </c>
      <c r="U23" s="55">
        <v>-8.5</v>
      </c>
      <c r="V23" s="55">
        <v>-7.4</v>
      </c>
      <c r="W23" s="45"/>
      <c r="X23" s="46"/>
      <c r="Y23" s="47"/>
      <c r="AA23" s="88">
        <f t="shared" si="0"/>
        <v>100</v>
      </c>
      <c r="AB23" s="78" t="str">
        <f>IF(AA23=100,"ОК"," ")</f>
        <v>ОК</v>
      </c>
    </row>
    <row r="24" spans="2:28" s="74" customFormat="1" ht="12.75">
      <c r="B24" s="58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49"/>
      <c r="V24" s="51"/>
      <c r="W24" s="45"/>
      <c r="X24" s="51"/>
      <c r="Y24" s="51"/>
      <c r="AA24" s="75">
        <f aca="true" t="shared" si="1" ref="AA24:AA44">SUM(C24:N24)</f>
        <v>0</v>
      </c>
      <c r="AB24" s="76"/>
    </row>
    <row r="25" spans="2:27" ht="12.75" customHeight="1">
      <c r="B25" s="90">
        <v>12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1"/>
      <c r="P25" s="66"/>
      <c r="Q25" s="67"/>
      <c r="R25" s="66"/>
      <c r="S25" s="67"/>
      <c r="T25" s="66"/>
      <c r="U25" s="68"/>
      <c r="V25" s="68"/>
      <c r="W25" s="64"/>
      <c r="X25" s="64"/>
      <c r="Y25" s="69"/>
      <c r="AA25" s="75">
        <f t="shared" si="1"/>
        <v>0</v>
      </c>
    </row>
    <row r="26" spans="2:27" ht="12.75" customHeight="1">
      <c r="B26" s="90">
        <v>13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1"/>
      <c r="P26" s="66"/>
      <c r="Q26" s="67"/>
      <c r="R26" s="66"/>
      <c r="S26" s="67"/>
      <c r="T26" s="66"/>
      <c r="U26" s="68"/>
      <c r="V26" s="68"/>
      <c r="W26" s="64"/>
      <c r="X26" s="64"/>
      <c r="Y26" s="69"/>
      <c r="AA26" s="75">
        <f t="shared" si="1"/>
        <v>0</v>
      </c>
    </row>
    <row r="27" spans="2:27" ht="12.75" customHeight="1">
      <c r="B27" s="70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75">
        <f t="shared" si="1"/>
        <v>0</v>
      </c>
    </row>
    <row r="28" spans="2:27" ht="12.75" customHeight="1">
      <c r="B28" s="90">
        <v>15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1"/>
      <c r="P28" s="66"/>
      <c r="Q28" s="67"/>
      <c r="R28" s="66"/>
      <c r="S28" s="67"/>
      <c r="T28" s="66"/>
      <c r="U28" s="68"/>
      <c r="V28" s="68"/>
      <c r="W28" s="64"/>
      <c r="X28" s="64"/>
      <c r="Y28" s="69"/>
      <c r="AA28" s="75">
        <f t="shared" si="1"/>
        <v>0</v>
      </c>
    </row>
    <row r="29" spans="2:27" ht="12.75" customHeight="1">
      <c r="B29" s="7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  <c r="AA29" s="75">
        <f t="shared" si="1"/>
        <v>0</v>
      </c>
    </row>
    <row r="30" spans="2:27" ht="12.75" customHeight="1">
      <c r="B30" s="7">
        <v>17</v>
      </c>
      <c r="C30" s="6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71"/>
      <c r="P30" s="66"/>
      <c r="Q30" s="67"/>
      <c r="R30" s="66"/>
      <c r="S30" s="67"/>
      <c r="T30" s="66"/>
      <c r="U30" s="68"/>
      <c r="V30" s="68"/>
      <c r="W30" s="64"/>
      <c r="X30" s="64"/>
      <c r="Y30" s="69"/>
      <c r="AA30" s="75">
        <f t="shared" si="1"/>
        <v>0</v>
      </c>
    </row>
    <row r="31" spans="2:28" s="77" customFormat="1" ht="12.75">
      <c r="B31" s="58">
        <v>18</v>
      </c>
      <c r="C31" s="52">
        <v>88.1325</v>
      </c>
      <c r="D31" s="52">
        <v>3.0642</v>
      </c>
      <c r="E31" s="52">
        <v>1.3601</v>
      </c>
      <c r="F31" s="52">
        <v>0.2113</v>
      </c>
      <c r="G31" s="52">
        <v>0.3554</v>
      </c>
      <c r="H31" s="52">
        <v>0.0061</v>
      </c>
      <c r="I31" s="52">
        <v>0.0946</v>
      </c>
      <c r="J31" s="52">
        <v>0.0782</v>
      </c>
      <c r="K31" s="52">
        <v>0.114</v>
      </c>
      <c r="L31" s="52">
        <v>0.0102</v>
      </c>
      <c r="M31" s="52">
        <v>3.7801</v>
      </c>
      <c r="N31" s="52">
        <v>2.7933</v>
      </c>
      <c r="O31" s="52">
        <v>0.7711</v>
      </c>
      <c r="P31" s="53">
        <v>33.51</v>
      </c>
      <c r="Q31" s="54">
        <v>8003</v>
      </c>
      <c r="R31" s="53">
        <v>37.09</v>
      </c>
      <c r="S31" s="54">
        <v>8860</v>
      </c>
      <c r="T31" s="53">
        <v>46.36</v>
      </c>
      <c r="U31" s="55">
        <v>-9.4</v>
      </c>
      <c r="V31" s="89">
        <v>-8.3</v>
      </c>
      <c r="W31" s="45" t="s">
        <v>57</v>
      </c>
      <c r="X31" s="55">
        <v>0.008</v>
      </c>
      <c r="Y31" s="55">
        <v>0.0002</v>
      </c>
      <c r="AA31" s="88">
        <f t="shared" si="1"/>
        <v>100</v>
      </c>
      <c r="AB31" s="78" t="str">
        <f>IF(AA31=100,"ОК"," ")</f>
        <v>ОК</v>
      </c>
    </row>
    <row r="32" spans="2:27" ht="12.75" customHeight="1">
      <c r="B32" s="7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  <c r="AA32" s="75">
        <f t="shared" si="1"/>
        <v>0</v>
      </c>
    </row>
    <row r="33" spans="2:27" ht="12.75" customHeight="1">
      <c r="B33" s="7">
        <v>20</v>
      </c>
      <c r="C33" s="6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71"/>
      <c r="P33" s="66"/>
      <c r="Q33" s="67"/>
      <c r="R33" s="66"/>
      <c r="S33" s="67"/>
      <c r="T33" s="66"/>
      <c r="U33" s="68"/>
      <c r="V33" s="68"/>
      <c r="W33" s="64"/>
      <c r="X33" s="64"/>
      <c r="Y33" s="69"/>
      <c r="AA33" s="75">
        <f t="shared" si="1"/>
        <v>0</v>
      </c>
    </row>
    <row r="34" spans="2:27" ht="12.75" customHeight="1">
      <c r="B34" s="7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  <c r="AA34" s="75">
        <f t="shared" si="1"/>
        <v>0</v>
      </c>
    </row>
    <row r="35" spans="2:27" ht="12.75" customHeight="1">
      <c r="B35" s="7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  <c r="AA35" s="75">
        <f t="shared" si="1"/>
        <v>0</v>
      </c>
    </row>
    <row r="36" spans="2:28" s="77" customFormat="1" ht="12.75">
      <c r="B36" s="58">
        <v>23</v>
      </c>
      <c r="C36" s="52">
        <v>92.5539</v>
      </c>
      <c r="D36" s="52">
        <v>4.0243</v>
      </c>
      <c r="E36" s="52">
        <v>0.9781</v>
      </c>
      <c r="F36" s="52">
        <v>0.1229</v>
      </c>
      <c r="G36" s="52">
        <v>0.2063</v>
      </c>
      <c r="H36" s="52">
        <v>0.0134</v>
      </c>
      <c r="I36" s="52">
        <v>0.0595</v>
      </c>
      <c r="J36" s="52">
        <v>0.0497</v>
      </c>
      <c r="K36" s="52">
        <v>0.1116</v>
      </c>
      <c r="L36" s="52">
        <v>0.0103</v>
      </c>
      <c r="M36" s="52">
        <v>1.5769</v>
      </c>
      <c r="N36" s="52">
        <v>0.2931</v>
      </c>
      <c r="O36" s="52">
        <v>0.7266</v>
      </c>
      <c r="P36" s="53">
        <v>34.89</v>
      </c>
      <c r="Q36" s="54">
        <v>8333</v>
      </c>
      <c r="R36" s="53">
        <v>38.63</v>
      </c>
      <c r="S36" s="54">
        <v>9227</v>
      </c>
      <c r="T36" s="53">
        <v>49.74</v>
      </c>
      <c r="U36" s="55"/>
      <c r="V36" s="89"/>
      <c r="W36" s="45"/>
      <c r="X36" s="55"/>
      <c r="Y36" s="55"/>
      <c r="AA36" s="88">
        <f>SUM(C36:N36)</f>
        <v>99.99999999999999</v>
      </c>
      <c r="AB36" s="78" t="str">
        <f>IF(AA36=100,"ОК"," ")</f>
        <v>ОК</v>
      </c>
    </row>
    <row r="37" spans="2:27" ht="12.75" customHeight="1">
      <c r="B37" s="7">
        <v>24</v>
      </c>
      <c r="C37" s="6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1"/>
      <c r="P37" s="66"/>
      <c r="Q37" s="67"/>
      <c r="R37" s="66"/>
      <c r="S37" s="67"/>
      <c r="T37" s="66"/>
      <c r="U37" s="68"/>
      <c r="V37" s="68"/>
      <c r="W37" s="64"/>
      <c r="X37" s="72"/>
      <c r="Y37" s="72"/>
      <c r="AA37" s="75">
        <f t="shared" si="1"/>
        <v>0</v>
      </c>
    </row>
    <row r="38" spans="2:27" ht="12.75" customHeight="1">
      <c r="B38" s="7">
        <v>25</v>
      </c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1"/>
      <c r="P38" s="66"/>
      <c r="Q38" s="67"/>
      <c r="R38" s="66"/>
      <c r="S38" s="67"/>
      <c r="T38" s="66"/>
      <c r="U38" s="68"/>
      <c r="V38" s="68"/>
      <c r="W38" s="64"/>
      <c r="X38" s="64"/>
      <c r="Y38" s="69"/>
      <c r="AA38" s="75">
        <f t="shared" si="1"/>
        <v>0</v>
      </c>
    </row>
    <row r="39" spans="2:27" ht="12.75" customHeight="1">
      <c r="B39" s="7">
        <v>26</v>
      </c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1"/>
      <c r="P39" s="66"/>
      <c r="Q39" s="67"/>
      <c r="R39" s="66"/>
      <c r="S39" s="67"/>
      <c r="T39" s="66"/>
      <c r="U39" s="68"/>
      <c r="V39" s="68"/>
      <c r="W39" s="64"/>
      <c r="X39" s="64"/>
      <c r="Y39" s="69"/>
      <c r="AA39" s="75">
        <f t="shared" si="1"/>
        <v>0</v>
      </c>
    </row>
    <row r="40" spans="2:27" ht="12.75" customHeight="1">
      <c r="B40" s="7">
        <v>27</v>
      </c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1"/>
      <c r="P40" s="66"/>
      <c r="Q40" s="67"/>
      <c r="R40" s="66"/>
      <c r="S40" s="67"/>
      <c r="T40" s="66"/>
      <c r="U40" s="68"/>
      <c r="V40" s="68"/>
      <c r="W40" s="64"/>
      <c r="X40" s="64"/>
      <c r="Y40" s="69"/>
      <c r="AA40" s="75">
        <f t="shared" si="1"/>
        <v>0</v>
      </c>
    </row>
    <row r="41" spans="2:27" ht="12.75" customHeight="1">
      <c r="B41" s="7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  <c r="AA41" s="75">
        <f t="shared" si="1"/>
        <v>0</v>
      </c>
    </row>
    <row r="42" spans="2:27" ht="12.75" customHeight="1">
      <c r="B42" s="7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  <c r="AA42" s="75">
        <f t="shared" si="1"/>
        <v>0</v>
      </c>
    </row>
    <row r="43" spans="2:28" s="77" customFormat="1" ht="12.75">
      <c r="B43" s="58">
        <v>30</v>
      </c>
      <c r="C43" s="52">
        <v>88.0006</v>
      </c>
      <c r="D43" s="52">
        <v>3.1438</v>
      </c>
      <c r="E43" s="52">
        <v>1.4229</v>
      </c>
      <c r="F43" s="52">
        <v>0.2058</v>
      </c>
      <c r="G43" s="52">
        <v>0.3895</v>
      </c>
      <c r="H43" s="52">
        <v>0.0073</v>
      </c>
      <c r="I43" s="52">
        <v>0.1068</v>
      </c>
      <c r="J43" s="52">
        <v>0.0944</v>
      </c>
      <c r="K43" s="52">
        <v>0.1469</v>
      </c>
      <c r="L43" s="52">
        <v>0.0123</v>
      </c>
      <c r="M43" s="52">
        <v>3.8745</v>
      </c>
      <c r="N43" s="52">
        <v>2.5952</v>
      </c>
      <c r="O43" s="52">
        <v>0.7727</v>
      </c>
      <c r="P43" s="53">
        <v>33.6902</v>
      </c>
      <c r="Q43" s="54">
        <v>8047</v>
      </c>
      <c r="R43" s="53">
        <v>37.29</v>
      </c>
      <c r="S43" s="54">
        <v>8907</v>
      </c>
      <c r="T43" s="53">
        <v>46.56</v>
      </c>
      <c r="U43" s="55"/>
      <c r="V43" s="89"/>
      <c r="W43" s="45"/>
      <c r="X43" s="55"/>
      <c r="Y43" s="55"/>
      <c r="AA43" s="88">
        <f t="shared" si="1"/>
        <v>100</v>
      </c>
      <c r="AB43" s="78" t="str">
        <f>IF(AA43=100,"ОК"," ")</f>
        <v>ОК</v>
      </c>
    </row>
    <row r="44" spans="2:27" ht="12.75" customHeight="1">
      <c r="B44" s="7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  <c r="AA44" s="75">
        <f t="shared" si="1"/>
        <v>0</v>
      </c>
    </row>
    <row r="45" ht="24.75" customHeight="1"/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9"/>
      <c r="U46" s="80"/>
      <c r="V46" s="80"/>
      <c r="W46" s="93">
        <v>42521</v>
      </c>
      <c r="X46" s="94"/>
      <c r="Y46" s="81"/>
      <c r="AC46" s="82"/>
    </row>
    <row r="47" spans="4:29" s="1" customFormat="1" ht="12.75">
      <c r="D47" s="1" t="s">
        <v>27</v>
      </c>
      <c r="O47" s="2"/>
      <c r="P47" s="83" t="s">
        <v>29</v>
      </c>
      <c r="Q47" s="83"/>
      <c r="T47" s="2"/>
      <c r="U47" s="2" t="s">
        <v>0</v>
      </c>
      <c r="W47" s="2"/>
      <c r="X47" s="2" t="s">
        <v>16</v>
      </c>
      <c r="AC47" s="82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80"/>
      <c r="V48" s="80"/>
      <c r="W48" s="93">
        <v>42521</v>
      </c>
      <c r="X48" s="94"/>
      <c r="Y48" s="10"/>
      <c r="AC48" s="82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2"/>
    </row>
  </sheetData>
  <sheetProtection/>
  <mergeCells count="31">
    <mergeCell ref="B10:B13"/>
    <mergeCell ref="Q11:Q13"/>
    <mergeCell ref="C6:AA6"/>
    <mergeCell ref="Y10:Y13"/>
    <mergeCell ref="U10:U13"/>
    <mergeCell ref="D11:D13"/>
    <mergeCell ref="G11:G13"/>
    <mergeCell ref="S11:S13"/>
    <mergeCell ref="F11:F13"/>
    <mergeCell ref="B7:Y7"/>
    <mergeCell ref="R11:R13"/>
    <mergeCell ref="P11:P13"/>
    <mergeCell ref="B8:Y8"/>
    <mergeCell ref="K11:K13"/>
    <mergeCell ref="J11:J13"/>
    <mergeCell ref="W10:W13"/>
    <mergeCell ref="X10:X13"/>
    <mergeCell ref="H11:H13"/>
    <mergeCell ref="C11:C13"/>
    <mergeCell ref="E11:E13"/>
    <mergeCell ref="L11:L13"/>
    <mergeCell ref="W46:X46"/>
    <mergeCell ref="O11:O13"/>
    <mergeCell ref="W48:X48"/>
    <mergeCell ref="C10:N10"/>
    <mergeCell ref="T11:T13"/>
    <mergeCell ref="O10:T10"/>
    <mergeCell ref="V10:V13"/>
    <mergeCell ref="M11:M13"/>
    <mergeCell ref="I11:I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75" zoomScaleNormal="75" zoomScaleSheetLayoutView="100" workbookViewId="0" topLeftCell="A23">
      <selection activeCell="Z37" sqref="Z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5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5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1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5" t="s">
        <v>35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8"/>
    </row>
    <row r="6" spans="1:25" ht="18" customHeight="1">
      <c r="A6" s="119" t="s">
        <v>54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20"/>
    </row>
    <row r="7" spans="2:25" ht="18" customHeight="1">
      <c r="B7" s="116" t="s">
        <v>56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9"/>
    </row>
    <row r="8" spans="2:25" ht="18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5" t="s">
        <v>26</v>
      </c>
      <c r="C10" s="98" t="s">
        <v>39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21" t="s">
        <v>40</v>
      </c>
      <c r="X10" s="123" t="s">
        <v>42</v>
      </c>
      <c r="Y10" s="22"/>
      <c r="Z10"/>
    </row>
    <row r="11" spans="2:26" ht="48.75" customHeight="1">
      <c r="B11" s="96"/>
      <c r="C11" s="103" t="s">
        <v>52</v>
      </c>
      <c r="D11" s="101"/>
      <c r="E11" s="101"/>
      <c r="F11" s="101"/>
      <c r="G11" s="101"/>
      <c r="H11" s="101"/>
      <c r="I11" s="101"/>
      <c r="J11" s="101"/>
      <c r="K11" s="101"/>
      <c r="L11" s="101"/>
      <c r="M11" s="95"/>
      <c r="N11" s="95"/>
      <c r="O11" s="95"/>
      <c r="P11" s="95"/>
      <c r="Q11" s="95"/>
      <c r="R11" s="95"/>
      <c r="S11" s="95"/>
      <c r="T11" s="95"/>
      <c r="U11" s="95"/>
      <c r="V11" s="111"/>
      <c r="W11" s="121"/>
      <c r="X11" s="124"/>
      <c r="Y11" s="22"/>
      <c r="Z11"/>
    </row>
    <row r="12" spans="2:26" ht="15.75" customHeight="1">
      <c r="B12" s="96"/>
      <c r="C12" s="103"/>
      <c r="D12" s="101"/>
      <c r="E12" s="101"/>
      <c r="F12" s="101"/>
      <c r="G12" s="101"/>
      <c r="H12" s="101"/>
      <c r="I12" s="101"/>
      <c r="J12" s="101"/>
      <c r="K12" s="101"/>
      <c r="L12" s="101"/>
      <c r="M12" s="96"/>
      <c r="N12" s="96"/>
      <c r="O12" s="96"/>
      <c r="P12" s="96"/>
      <c r="Q12" s="96"/>
      <c r="R12" s="96"/>
      <c r="S12" s="96"/>
      <c r="T12" s="96"/>
      <c r="U12" s="96"/>
      <c r="V12" s="112"/>
      <c r="W12" s="121"/>
      <c r="X12" s="124"/>
      <c r="Y12" s="22"/>
      <c r="Z12"/>
    </row>
    <row r="13" spans="2:26" ht="30" customHeight="1">
      <c r="B13" s="110"/>
      <c r="C13" s="103"/>
      <c r="D13" s="101"/>
      <c r="E13" s="101"/>
      <c r="F13" s="101"/>
      <c r="G13" s="101"/>
      <c r="H13" s="101"/>
      <c r="I13" s="101"/>
      <c r="J13" s="101"/>
      <c r="K13" s="101"/>
      <c r="L13" s="101"/>
      <c r="M13" s="97"/>
      <c r="N13" s="97"/>
      <c r="O13" s="97"/>
      <c r="P13" s="97"/>
      <c r="Q13" s="97"/>
      <c r="R13" s="97"/>
      <c r="S13" s="97"/>
      <c r="T13" s="97"/>
      <c r="U13" s="97"/>
      <c r="V13" s="113"/>
      <c r="W13" s="121"/>
      <c r="X13" s="125"/>
      <c r="Y13" s="22"/>
      <c r="Z13"/>
    </row>
    <row r="14" spans="2:27" ht="15.75" customHeight="1">
      <c r="B14" s="14">
        <v>1</v>
      </c>
      <c r="C14" s="84">
        <v>370.07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370.07</v>
      </c>
      <c r="X14" s="40">
        <v>33.56</v>
      </c>
      <c r="Y14" s="23"/>
      <c r="Z14" s="114" t="s">
        <v>43</v>
      </c>
      <c r="AA14" s="114"/>
    </row>
    <row r="15" spans="2:27" ht="15.75">
      <c r="B15" s="14">
        <v>2</v>
      </c>
      <c r="C15" s="84">
        <v>215.2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215.2</v>
      </c>
      <c r="X15" s="30">
        <f>IF(Паспорт!P15&gt;0,Паспорт!P15,X14)</f>
        <v>33.56</v>
      </c>
      <c r="Y15" s="23"/>
      <c r="Z15" s="114"/>
      <c r="AA15" s="114"/>
    </row>
    <row r="16" spans="2:27" ht="15.75">
      <c r="B16" s="14">
        <v>3</v>
      </c>
      <c r="C16" s="84">
        <v>481.34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481.34</v>
      </c>
      <c r="X16" s="30">
        <f>IF(Паспорт!P16&gt;0,Паспорт!P16,X15)</f>
        <v>33.56</v>
      </c>
      <c r="Y16" s="23"/>
      <c r="Z16" s="114"/>
      <c r="AA16" s="114"/>
    </row>
    <row r="17" spans="2:27" ht="15.75">
      <c r="B17" s="14">
        <v>4</v>
      </c>
      <c r="C17" s="84">
        <v>1443.5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1443.5</v>
      </c>
      <c r="X17" s="30">
        <f>IF(Паспорт!P17&gt;0,Паспорт!P17,X16)</f>
        <v>33.56</v>
      </c>
      <c r="Y17" s="23"/>
      <c r="Z17" s="114"/>
      <c r="AA17" s="114"/>
    </row>
    <row r="18" spans="2:27" ht="15.75">
      <c r="B18" s="14">
        <v>5</v>
      </c>
      <c r="C18" s="84">
        <v>1481.18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1481.18</v>
      </c>
      <c r="X18" s="30">
        <f>IF(Паспорт!P18&gt;0,Паспорт!P18,X17)</f>
        <v>33.72</v>
      </c>
      <c r="Y18" s="23"/>
      <c r="Z18" s="114"/>
      <c r="AA18" s="114"/>
    </row>
    <row r="19" spans="2:27" ht="15.75" customHeight="1">
      <c r="B19" s="14">
        <v>6</v>
      </c>
      <c r="C19" s="84">
        <v>1425.82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1425.82</v>
      </c>
      <c r="X19" s="30">
        <f>IF(Паспорт!P19&gt;0,Паспорт!P19,X18)</f>
        <v>33.72</v>
      </c>
      <c r="Y19" s="23"/>
      <c r="Z19" s="114"/>
      <c r="AA19" s="114"/>
    </row>
    <row r="20" spans="2:27" ht="15.75">
      <c r="B20" s="14">
        <v>7</v>
      </c>
      <c r="C20" s="84">
        <v>403.14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403.14</v>
      </c>
      <c r="X20" s="30">
        <f>IF(Паспорт!P20&gt;0,Паспорт!P20,X19)</f>
        <v>33.72</v>
      </c>
      <c r="Y20" s="23"/>
      <c r="Z20" s="114"/>
      <c r="AA20" s="114"/>
    </row>
    <row r="21" spans="2:27" ht="15.75">
      <c r="B21" s="14">
        <v>8</v>
      </c>
      <c r="C21" s="84">
        <v>172.13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172.13</v>
      </c>
      <c r="X21" s="30">
        <f>IF(Паспорт!P21&gt;0,Паспорт!P21,X20)</f>
        <v>33.72</v>
      </c>
      <c r="Y21" s="23"/>
      <c r="Z21" s="114"/>
      <c r="AA21" s="114"/>
    </row>
    <row r="22" spans="2:26" ht="15" customHeight="1">
      <c r="B22" s="14">
        <v>9</v>
      </c>
      <c r="C22" s="84">
        <v>315.09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315.09</v>
      </c>
      <c r="X22" s="30">
        <f>IF(Паспорт!P22&gt;0,Паспорт!P22,X21)</f>
        <v>33.72</v>
      </c>
      <c r="Y22" s="23"/>
      <c r="Z22" s="28"/>
    </row>
    <row r="23" spans="2:26" ht="15.75">
      <c r="B23" s="14">
        <v>10</v>
      </c>
      <c r="C23" s="84">
        <v>1315.25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1315.25</v>
      </c>
      <c r="X23" s="30">
        <f>IF(Паспорт!P23&gt;0,Паспорт!P23,X22)</f>
        <v>34.8545</v>
      </c>
      <c r="Y23" s="23"/>
      <c r="Z23" s="28"/>
    </row>
    <row r="24" spans="2:26" ht="15.75">
      <c r="B24" s="14">
        <v>11</v>
      </c>
      <c r="C24" s="84">
        <v>1433.89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1433.89</v>
      </c>
      <c r="X24" s="30">
        <f>IF(Паспорт!P24&gt;0,Паспорт!P24,X23)</f>
        <v>34.8545</v>
      </c>
      <c r="Y24" s="23"/>
      <c r="Z24" s="28"/>
    </row>
    <row r="25" spans="2:26" ht="15.75">
      <c r="B25" s="14">
        <v>12</v>
      </c>
      <c r="C25" s="84">
        <v>1014.22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1014.22</v>
      </c>
      <c r="X25" s="30">
        <f>IF(Паспорт!P25&gt;0,Паспорт!P25,X24)</f>
        <v>34.8545</v>
      </c>
      <c r="Y25" s="23"/>
      <c r="Z25" s="28"/>
    </row>
    <row r="26" spans="2:26" ht="15.75">
      <c r="B26" s="14">
        <v>13</v>
      </c>
      <c r="C26" s="84">
        <v>1237.13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1237.13</v>
      </c>
      <c r="X26" s="30">
        <f>IF(Паспорт!P26&gt;0,Паспорт!P26,X25)</f>
        <v>34.8545</v>
      </c>
      <c r="Y26" s="23"/>
      <c r="Z26" s="28"/>
    </row>
    <row r="27" spans="2:26" ht="15.75">
      <c r="B27" s="14">
        <v>14</v>
      </c>
      <c r="C27" s="84">
        <v>396.3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396.3</v>
      </c>
      <c r="X27" s="30">
        <f>IF(Паспорт!P27&gt;0,Паспорт!P27,X26)</f>
        <v>34.8545</v>
      </c>
      <c r="Y27" s="23"/>
      <c r="Z27" s="28"/>
    </row>
    <row r="28" spans="2:26" ht="15.75">
      <c r="B28" s="14">
        <v>15</v>
      </c>
      <c r="C28" s="84">
        <v>586.18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586.18</v>
      </c>
      <c r="X28" s="30">
        <f>IF(Паспорт!P28&gt;0,Паспорт!P28,X27)</f>
        <v>34.8545</v>
      </c>
      <c r="Y28" s="23"/>
      <c r="Z28" s="28"/>
    </row>
    <row r="29" spans="2:26" ht="15.75">
      <c r="B29" s="15">
        <v>16</v>
      </c>
      <c r="C29" s="84">
        <v>1339.26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1339.26</v>
      </c>
      <c r="X29" s="30">
        <f>IF(Паспорт!P29&gt;0,Паспорт!P29,X28)</f>
        <v>34.8545</v>
      </c>
      <c r="Y29" s="23"/>
      <c r="Z29" s="28"/>
    </row>
    <row r="30" spans="2:26" ht="15.75">
      <c r="B30" s="15">
        <v>17</v>
      </c>
      <c r="C30" s="84">
        <v>1620.47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1620.47</v>
      </c>
      <c r="X30" s="30">
        <f>IF(Паспорт!P30&gt;0,Паспорт!P30,X29)</f>
        <v>34.8545</v>
      </c>
      <c r="Y30" s="23"/>
      <c r="Z30" s="28"/>
    </row>
    <row r="31" spans="2:26" ht="15.75">
      <c r="B31" s="15">
        <v>18</v>
      </c>
      <c r="C31" s="84">
        <v>1396.24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1396.24</v>
      </c>
      <c r="X31" s="30">
        <f>IF(Паспорт!P31&gt;0,Паспорт!P31,X30)</f>
        <v>33.51</v>
      </c>
      <c r="Y31" s="23"/>
      <c r="Z31" s="28"/>
    </row>
    <row r="32" spans="2:26" ht="15.75">
      <c r="B32" s="15">
        <v>19</v>
      </c>
      <c r="C32" s="84">
        <v>1247.03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1247.03</v>
      </c>
      <c r="X32" s="30">
        <f>IF(Паспорт!P32&gt;0,Паспорт!P32,X31)</f>
        <v>33.51</v>
      </c>
      <c r="Y32" s="23"/>
      <c r="Z32" s="28"/>
    </row>
    <row r="33" spans="2:26" ht="15.75">
      <c r="B33" s="15">
        <v>20</v>
      </c>
      <c r="C33" s="84">
        <v>1401.23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1401.23</v>
      </c>
      <c r="X33" s="30">
        <f>IF(Паспорт!P33&gt;0,Паспорт!P33,X32)</f>
        <v>33.51</v>
      </c>
      <c r="Y33" s="23"/>
      <c r="Z33" s="28"/>
    </row>
    <row r="34" spans="2:26" ht="15.75">
      <c r="B34" s="15">
        <v>21</v>
      </c>
      <c r="C34" s="84">
        <v>311.16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311.16</v>
      </c>
      <c r="X34" s="30">
        <f>IF(Паспорт!P34&gt;0,Паспорт!P34,X33)</f>
        <v>33.51</v>
      </c>
      <c r="Y34" s="23"/>
      <c r="Z34" s="28"/>
    </row>
    <row r="35" spans="2:26" ht="15.75">
      <c r="B35" s="15">
        <v>22</v>
      </c>
      <c r="C35" s="84">
        <v>228.66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228.66</v>
      </c>
      <c r="X35" s="30">
        <f>IF(Паспорт!P35&gt;0,Паспорт!P35,X34)</f>
        <v>33.51</v>
      </c>
      <c r="Y35" s="23"/>
      <c r="Z35" s="28"/>
    </row>
    <row r="36" spans="2:26" ht="15.75">
      <c r="B36" s="15">
        <v>23</v>
      </c>
      <c r="C36" s="84">
        <v>983.25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983.25</v>
      </c>
      <c r="X36" s="30">
        <f>IF(Паспорт!P36&gt;0,Паспорт!P36,X35)</f>
        <v>34.89</v>
      </c>
      <c r="Y36" s="23"/>
      <c r="Z36" s="28"/>
    </row>
    <row r="37" spans="2:26" ht="15.75">
      <c r="B37" s="15">
        <v>24</v>
      </c>
      <c r="C37" s="84">
        <v>756.11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756.11</v>
      </c>
      <c r="X37" s="30">
        <f>IF(Паспорт!P37&gt;0,Паспорт!P37,X36)</f>
        <v>34.89</v>
      </c>
      <c r="Y37" s="23"/>
      <c r="Z37" s="28"/>
    </row>
    <row r="38" spans="2:26" ht="15.75">
      <c r="B38" s="15">
        <v>25</v>
      </c>
      <c r="C38" s="84">
        <v>891.17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891.17</v>
      </c>
      <c r="X38" s="30">
        <f>IF(Паспорт!P38&gt;0,Паспорт!P38,X37)</f>
        <v>34.89</v>
      </c>
      <c r="Y38" s="23"/>
      <c r="Z38" s="28"/>
    </row>
    <row r="39" spans="2:26" ht="15.75">
      <c r="B39" s="15">
        <v>26</v>
      </c>
      <c r="C39" s="84">
        <v>838.08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838.08</v>
      </c>
      <c r="X39" s="30">
        <f>IF(Паспорт!P39&gt;0,Паспорт!P39,X38)</f>
        <v>34.89</v>
      </c>
      <c r="Y39" s="23"/>
      <c r="Z39" s="28"/>
    </row>
    <row r="40" spans="2:26" ht="15.75">
      <c r="B40" s="15">
        <v>27</v>
      </c>
      <c r="C40" s="84">
        <v>959.56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959.56</v>
      </c>
      <c r="X40" s="30">
        <f>IF(Паспорт!P40&gt;0,Паспорт!P40,X39)</f>
        <v>34.89</v>
      </c>
      <c r="Y40" s="23"/>
      <c r="Z40" s="28"/>
    </row>
    <row r="41" spans="2:26" ht="15.75">
      <c r="B41" s="15">
        <v>28</v>
      </c>
      <c r="C41" s="84">
        <v>260.07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260.07</v>
      </c>
      <c r="X41" s="30">
        <f>IF(Паспорт!P41&gt;0,Паспорт!P41,X40)</f>
        <v>34.89</v>
      </c>
      <c r="Y41" s="23"/>
      <c r="Z41" s="28"/>
    </row>
    <row r="42" spans="2:26" ht="15" customHeight="1">
      <c r="B42" s="15">
        <v>29</v>
      </c>
      <c r="C42" s="84">
        <v>174.19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174.19</v>
      </c>
      <c r="X42" s="30">
        <f>IF(Паспорт!P42&gt;0,Паспорт!P42,X41)</f>
        <v>34.89</v>
      </c>
      <c r="Y42" s="23"/>
      <c r="Z42" s="28"/>
    </row>
    <row r="43" spans="2:26" ht="15.75" customHeight="1">
      <c r="B43" s="15">
        <v>30</v>
      </c>
      <c r="C43" s="84">
        <v>968.28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968.28</v>
      </c>
      <c r="X43" s="30">
        <f>IF(Паспорт!P43&gt;0,Паспорт!P43,X42)</f>
        <v>33.6902</v>
      </c>
      <c r="Y43" s="23"/>
      <c r="Z43" s="28"/>
    </row>
    <row r="44" spans="2:26" ht="15.75" customHeight="1">
      <c r="B44" s="15">
        <v>31</v>
      </c>
      <c r="C44" s="84">
        <v>1295.98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1295.98</v>
      </c>
      <c r="X44" s="30">
        <f>IF(Паспорт!P44&gt;0,Паспорт!P44,X43)</f>
        <v>33.6902</v>
      </c>
      <c r="Y44" s="23"/>
      <c r="Z44" s="28"/>
    </row>
    <row r="45" spans="2:27" ht="66" customHeight="1">
      <c r="B45" s="15" t="s">
        <v>40</v>
      </c>
      <c r="C45" s="85">
        <f>SUM(C14:C44)</f>
        <v>26961.179999999997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26961.179999999997</v>
      </c>
      <c r="X45" s="31">
        <f>SUMPRODUCT(X14:X44,W14:W44)/SUM(W14:W44)</f>
        <v>34.254202750102195</v>
      </c>
      <c r="Y45" s="27"/>
      <c r="Z45" s="122" t="s">
        <v>41</v>
      </c>
      <c r="AA45" s="12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6"/>
      <c r="U49" s="57"/>
      <c r="V49" s="57" t="s">
        <v>58</v>
      </c>
      <c r="W49" s="91"/>
      <c r="X49" s="92"/>
      <c r="Y49" s="86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7" t="s">
        <v>58</v>
      </c>
      <c r="W51" s="1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Q11:Q13"/>
    <mergeCell ref="X10:X13"/>
    <mergeCell ref="T11:T13"/>
    <mergeCell ref="D11:D13"/>
    <mergeCell ref="C10:V10"/>
    <mergeCell ref="C47:X47"/>
    <mergeCell ref="J11:J13"/>
    <mergeCell ref="K11:K13"/>
    <mergeCell ref="L11:L13"/>
    <mergeCell ref="O11:O13"/>
    <mergeCell ref="S11:S13"/>
    <mergeCell ref="A6:X6"/>
    <mergeCell ref="M11:M13"/>
    <mergeCell ref="U11:U13"/>
    <mergeCell ref="W10:W13"/>
    <mergeCell ref="Z45:AA45"/>
    <mergeCell ref="E11:E13"/>
    <mergeCell ref="F11:F13"/>
    <mergeCell ref="G11:G13"/>
    <mergeCell ref="H11:H13"/>
    <mergeCell ref="R11:R13"/>
    <mergeCell ref="V11:V13"/>
    <mergeCell ref="C11:C13"/>
    <mergeCell ref="P11:P13"/>
    <mergeCell ref="Z14:AA21"/>
    <mergeCell ref="C5:X5"/>
    <mergeCell ref="B7:X7"/>
    <mergeCell ref="B8:X8"/>
    <mergeCell ref="B10:B13"/>
    <mergeCell ref="I11:I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2016-05-31T07:16:12Z</cp:lastPrinted>
  <dcterms:created xsi:type="dcterms:W3CDTF">2010-01-29T08:37:16Z</dcterms:created>
  <dcterms:modified xsi:type="dcterms:W3CDTF">2016-06-01T11:15:10Z</dcterms:modified>
  <cp:category/>
  <cp:version/>
  <cp:contentType/>
  <cp:contentStatus/>
</cp:coreProperties>
</file>