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103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<sst xmlns="http://schemas.openxmlformats.org/spreadsheetml/2006/main" count="80" uniqueCount="64">
  <si>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</si>
  <si>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</si>
  <si>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</si>
  <si>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</si>
  <si>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</si>
  <si>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</si>
  <si>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</si>
  <si>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</si>
  <si>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</si>
  <si>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</si>
  <si>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</si>
  <si>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</si>
  <si>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</si>
  <si>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</si>
  <si>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</si>
  <si>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</si>
  <si>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</si>
  <si>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</si>
  <si>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</si>
  <si>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</si>
  <si>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</si>
  <si>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</si>
  <si>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</si>
  <si>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</si>
  <si>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</si>
  <si>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</si>
  <si>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</si>
  <si>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</si>
  <si>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</si>
  <si>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</si>
  <si>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</si>
  <si>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</si>
  <si>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</si>
  <si>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</si>
  <si>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</si>
  <si>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</si>
  <si>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</si>
  <si>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</si>
  <si>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</si>
  <si>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</si>
  <si>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</si>
  <si>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</si>
  <si>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</si>
  <si>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</si>
  <si>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</si>
  <si>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</si>
  <si>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</si>
  <si>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</si>
  <si>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</si>
  <si>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</si>
  <si>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</si>
  <si>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</si>
  <si>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</si>
  <si>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 xml:space="preserve">Сєвєродонецьке ЛВУМГ </t>
  </si>
  <si>
    <t xml:space="preserve"> 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</si>
  <si>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Артема,Щастя.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</si>
  <si>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Ставрополь -Москва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31.05.2016р.</t>
    </r>
  </si>
  <si>
    <t>відс.</t>
  </si>
  <si>
    <t>ГРС Артема</t>
  </si>
  <si>
    <t>01.06.2016р.</t>
  </si>
  <si>
    <t xml:space="preserve"> ГРС Щастя город</t>
  </si>
  <si>
    <t xml:space="preserve"> ГРС Щастя ТЭЦ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</si>
  <si>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Артема, Щастя.</t>
    </r>
  </si>
  <si>
    <r>
      <rPr>
        <sz val="12"/>
        <color indexed="10"/>
        <rFont val="Times New Roman"/>
        <family val="1"/>
      </rPr>
      <t>з газопроводу</t>
    </r>
    <r>
      <rPr>
        <b/>
        <sz val="12"/>
        <color indexed="10"/>
        <rFont val="Times New Roman"/>
        <family val="1"/>
      </rPr>
      <t xml:space="preserve">  Ставрополь -Москва     </t>
    </r>
    <r>
      <rPr>
        <sz val="12"/>
        <color indexed="10"/>
        <rFont val="Times New Roman"/>
        <family val="1"/>
      </rPr>
      <t>за період з</t>
    </r>
    <r>
      <rPr>
        <b/>
        <sz val="12"/>
        <color indexed="10"/>
        <rFont val="Times New Roman"/>
        <family val="1"/>
      </rPr>
      <t xml:space="preserve">   </t>
    </r>
    <r>
      <rPr>
        <b/>
        <u val="single"/>
        <sz val="12"/>
        <color indexed="10"/>
        <rFont val="Times New Roman"/>
        <family val="1"/>
      </rPr>
      <t>01.05.2016р.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</t>
    </r>
    <r>
      <rPr>
        <b/>
        <u val="single"/>
        <sz val="12"/>
        <color indexed="10"/>
        <rFont val="Times New Roman"/>
        <family val="1"/>
      </rPr>
      <t>31.05.2016р.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</si>
</sst>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79" fontId="80" fillId="0" borderId="10" xfId="0" applyNumberFormat="1" applyFont="1" applyBorder="1" applyAlignment="1">
      <alignment horizontal="center"/>
    </xf>
    <xf numFmtId="179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0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/>
    </xf>
    <xf numFmtId="0" fontId="96" fillId="0" borderId="0" xfId="0" applyFont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4">
      <selection activeCell="I32" sqref="I3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8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8" customHeight="1">
      <c r="B7" s="87" t="s">
        <v>55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55"/>
      <c r="AA7" s="55"/>
    </row>
    <row r="8" spans="2:27" ht="18" customHeight="1">
      <c r="B8" s="83" t="s">
        <v>56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4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92" t="s">
        <v>22</v>
      </c>
      <c r="V10" s="84" t="s">
        <v>23</v>
      </c>
      <c r="W10" s="84" t="s">
        <v>35</v>
      </c>
      <c r="X10" s="84" t="s">
        <v>25</v>
      </c>
      <c r="Y10" s="84" t="s">
        <v>24</v>
      </c>
      <c r="Z10" s="3"/>
      <c r="AB10" s="6"/>
      <c r="AC10"/>
    </row>
    <row r="11" spans="2:29" ht="48.75" customHeight="1">
      <c r="B11" s="85"/>
      <c r="C11" s="89" t="s">
        <v>2</v>
      </c>
      <c r="D11" s="82" t="s">
        <v>3</v>
      </c>
      <c r="E11" s="82" t="s">
        <v>4</v>
      </c>
      <c r="F11" s="82" t="s">
        <v>5</v>
      </c>
      <c r="G11" s="82" t="s">
        <v>8</v>
      </c>
      <c r="H11" s="82" t="s">
        <v>9</v>
      </c>
      <c r="I11" s="82" t="s">
        <v>10</v>
      </c>
      <c r="J11" s="82" t="s">
        <v>11</v>
      </c>
      <c r="K11" s="82" t="s">
        <v>12</v>
      </c>
      <c r="L11" s="82" t="s">
        <v>13</v>
      </c>
      <c r="M11" s="84" t="s">
        <v>14</v>
      </c>
      <c r="N11" s="84" t="s">
        <v>15</v>
      </c>
      <c r="O11" s="84" t="s">
        <v>7</v>
      </c>
      <c r="P11" s="84" t="s">
        <v>19</v>
      </c>
      <c r="Q11" s="84" t="s">
        <v>33</v>
      </c>
      <c r="R11" s="84" t="s">
        <v>20</v>
      </c>
      <c r="S11" s="84" t="s">
        <v>34</v>
      </c>
      <c r="T11" s="84" t="s">
        <v>21</v>
      </c>
      <c r="U11" s="93"/>
      <c r="V11" s="85"/>
      <c r="W11" s="85"/>
      <c r="X11" s="85"/>
      <c r="Y11" s="85"/>
      <c r="Z11" s="3"/>
      <c r="AB11" s="6"/>
      <c r="AC11"/>
    </row>
    <row r="12" spans="2:29" ht="15.75" customHeight="1">
      <c r="B12" s="85"/>
      <c r="C12" s="89"/>
      <c r="D12" s="82"/>
      <c r="E12" s="82"/>
      <c r="F12" s="82"/>
      <c r="G12" s="82"/>
      <c r="H12" s="82"/>
      <c r="I12" s="82"/>
      <c r="J12" s="82"/>
      <c r="K12" s="82"/>
      <c r="L12" s="82"/>
      <c r="M12" s="85"/>
      <c r="N12" s="85"/>
      <c r="O12" s="85"/>
      <c r="P12" s="85"/>
      <c r="Q12" s="85"/>
      <c r="R12" s="85"/>
      <c r="S12" s="85"/>
      <c r="T12" s="85"/>
      <c r="U12" s="93"/>
      <c r="V12" s="85"/>
      <c r="W12" s="85"/>
      <c r="X12" s="85"/>
      <c r="Y12" s="85"/>
      <c r="Z12" s="3"/>
      <c r="AB12" s="6"/>
      <c r="AC12"/>
    </row>
    <row r="13" spans="2:29" ht="30" customHeight="1">
      <c r="B13" s="88"/>
      <c r="C13" s="89"/>
      <c r="D13" s="82"/>
      <c r="E13" s="82"/>
      <c r="F13" s="82"/>
      <c r="G13" s="82"/>
      <c r="H13" s="82"/>
      <c r="I13" s="82"/>
      <c r="J13" s="82"/>
      <c r="K13" s="82"/>
      <c r="L13" s="82"/>
      <c r="M13" s="86"/>
      <c r="N13" s="86"/>
      <c r="O13" s="86"/>
      <c r="P13" s="86"/>
      <c r="Q13" s="86"/>
      <c r="R13" s="86"/>
      <c r="S13" s="86"/>
      <c r="T13" s="86"/>
      <c r="U13" s="94"/>
      <c r="V13" s="86"/>
      <c r="W13" s="86"/>
      <c r="X13" s="86"/>
      <c r="Y13" s="86"/>
      <c r="Z13" s="3"/>
      <c r="AB13" s="6"/>
      <c r="AC13"/>
    </row>
    <row r="14" spans="2:29" ht="12.75">
      <c r="B14" s="17">
        <v>1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4"/>
      <c r="P14" s="45"/>
      <c r="Q14" s="46"/>
      <c r="R14" s="45"/>
      <c r="S14" s="46"/>
      <c r="T14" s="45"/>
      <c r="U14" s="47"/>
      <c r="V14" s="47"/>
      <c r="W14" s="44"/>
      <c r="X14" s="44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4"/>
      <c r="P15" s="45"/>
      <c r="Q15" s="46"/>
      <c r="R15" s="45"/>
      <c r="S15" s="46"/>
      <c r="T15" s="45"/>
      <c r="U15" s="47"/>
      <c r="V15" s="47"/>
      <c r="W15" s="44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4"/>
      <c r="P16" s="45"/>
      <c r="Q16" s="46"/>
      <c r="R16" s="45"/>
      <c r="S16" s="46"/>
      <c r="T16" s="45"/>
      <c r="U16" s="47"/>
      <c r="V16" s="47"/>
      <c r="W16" s="44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6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58"/>
      <c r="S17" s="59"/>
      <c r="T17" s="58"/>
      <c r="U17" s="60"/>
      <c r="V17" s="60"/>
      <c r="W17" s="61"/>
      <c r="X17" s="62"/>
      <c r="Y17" s="63"/>
      <c r="AA17" s="4">
        <f>SUM(C17:N17)</f>
        <v>0</v>
      </c>
      <c r="AB17" s="32" t="str">
        <f>IF(AA17=100,"ОК"," ")</f>
        <v> </v>
      </c>
      <c r="AC17"/>
    </row>
    <row r="18" spans="2:29" ht="12.75">
      <c r="B18" s="17">
        <v>5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5"/>
      <c r="P18" s="45"/>
      <c r="Q18" s="46"/>
      <c r="R18" s="45"/>
      <c r="S18" s="46"/>
      <c r="T18" s="45"/>
      <c r="U18" s="47"/>
      <c r="V18" s="47"/>
      <c r="W18" s="44"/>
      <c r="X18" s="44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5"/>
      <c r="P19" s="45"/>
      <c r="Q19" s="46"/>
      <c r="R19" s="45"/>
      <c r="S19" s="46"/>
      <c r="T19" s="45"/>
      <c r="U19" s="47"/>
      <c r="V19" s="47"/>
      <c r="W19" s="44"/>
      <c r="X19" s="44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5"/>
      <c r="P20" s="45"/>
      <c r="Q20" s="46"/>
      <c r="R20" s="45"/>
      <c r="S20" s="46"/>
      <c r="T20" s="45"/>
      <c r="U20" s="47"/>
      <c r="V20" s="47"/>
      <c r="W20" s="44"/>
      <c r="X20" s="44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5"/>
      <c r="P21" s="45"/>
      <c r="Q21" s="46"/>
      <c r="R21" s="45"/>
      <c r="S21" s="46"/>
      <c r="T21" s="45"/>
      <c r="U21" s="47"/>
      <c r="V21" s="47"/>
      <c r="W21" s="44"/>
      <c r="X21" s="44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5"/>
      <c r="P22" s="45"/>
      <c r="Q22" s="46"/>
      <c r="R22" s="45"/>
      <c r="S22" s="46"/>
      <c r="T22" s="45"/>
      <c r="U22" s="47"/>
      <c r="V22" s="47"/>
      <c r="W22" s="48"/>
      <c r="X22" s="48"/>
      <c r="Y22" s="48"/>
      <c r="AA22" s="4">
        <f t="shared" si="0"/>
        <v>0</v>
      </c>
      <c r="AB22" s="32" t="str">
        <f t="shared" si="1"/>
        <v> </v>
      </c>
      <c r="AC22"/>
    </row>
    <row r="23" spans="2:28" s="75" customFormat="1" ht="12.75">
      <c r="B23" s="56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59"/>
      <c r="T23" s="58"/>
      <c r="U23" s="60"/>
      <c r="V23" s="60"/>
      <c r="W23" s="61"/>
      <c r="X23" s="62"/>
      <c r="Y23" s="63"/>
      <c r="AA23" s="76">
        <f>SUM(C23:N23)</f>
        <v>0</v>
      </c>
      <c r="AB23" s="77"/>
    </row>
    <row r="24" spans="2:29" ht="12.75">
      <c r="B24" s="17">
        <v>11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5"/>
      <c r="P24" s="45"/>
      <c r="Q24" s="46"/>
      <c r="R24" s="45"/>
      <c r="S24" s="46"/>
      <c r="T24" s="45"/>
      <c r="U24" s="47"/>
      <c r="V24" s="47"/>
      <c r="W24" s="44"/>
      <c r="X24" s="44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12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5"/>
      <c r="P25" s="45"/>
      <c r="Q25" s="46"/>
      <c r="R25" s="45"/>
      <c r="S25" s="46"/>
      <c r="T25" s="45"/>
      <c r="U25" s="47"/>
      <c r="V25" s="47"/>
      <c r="W25" s="44"/>
      <c r="X25" s="44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5"/>
      <c r="P26" s="45"/>
      <c r="Q26" s="46"/>
      <c r="R26" s="45"/>
      <c r="S26" s="46"/>
      <c r="T26" s="45"/>
      <c r="U26" s="47"/>
      <c r="V26" s="47"/>
      <c r="W26" s="44"/>
      <c r="X26" s="44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>SUM(C27:N27)</f>
        <v>0</v>
      </c>
      <c r="AB27" s="32" t="str">
        <f>IF(AA27=100,"ОК"," ")</f>
        <v> </v>
      </c>
      <c r="AC27"/>
    </row>
    <row r="28" spans="2:29" ht="12.75">
      <c r="B28" s="17">
        <v>15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5"/>
      <c r="P28" s="45"/>
      <c r="Q28" s="46"/>
      <c r="R28" s="45"/>
      <c r="S28" s="46"/>
      <c r="T28" s="45"/>
      <c r="U28" s="47"/>
      <c r="V28" s="47"/>
      <c r="W28" s="44"/>
      <c r="X28" s="44"/>
      <c r="Y28" s="18"/>
      <c r="AA28" s="4">
        <f t="shared" si="0"/>
        <v>0</v>
      </c>
      <c r="AB28" s="32" t="str">
        <f t="shared" si="1"/>
        <v> </v>
      </c>
      <c r="AC28"/>
    </row>
    <row r="29" spans="2:28" s="75" customFormat="1" ht="12.75">
      <c r="B29" s="56">
        <v>16</v>
      </c>
      <c r="C29" s="57">
        <v>92.2232</v>
      </c>
      <c r="D29" s="57">
        <v>3.785</v>
      </c>
      <c r="E29" s="57">
        <v>0.9937</v>
      </c>
      <c r="F29" s="57">
        <v>0.1331</v>
      </c>
      <c r="G29" s="57">
        <v>0.2217</v>
      </c>
      <c r="H29" s="57">
        <v>0.0044</v>
      </c>
      <c r="I29" s="57">
        <v>0.071</v>
      </c>
      <c r="J29" s="57">
        <v>0.057</v>
      </c>
      <c r="K29" s="57">
        <v>0.099</v>
      </c>
      <c r="L29" s="57">
        <v>0.0089</v>
      </c>
      <c r="M29" s="57">
        <v>1.7939</v>
      </c>
      <c r="N29" s="57">
        <v>0.6091</v>
      </c>
      <c r="O29" s="57">
        <v>0.7304</v>
      </c>
      <c r="P29" s="58">
        <v>34.67</v>
      </c>
      <c r="Q29" s="59">
        <v>8281</v>
      </c>
      <c r="R29" s="58">
        <v>38.39</v>
      </c>
      <c r="S29" s="60">
        <v>9170</v>
      </c>
      <c r="T29" s="58">
        <v>49.3</v>
      </c>
      <c r="U29" s="60">
        <v>-9.4</v>
      </c>
      <c r="V29" s="60">
        <v>-7.6</v>
      </c>
      <c r="W29" s="61" t="s">
        <v>57</v>
      </c>
      <c r="X29" s="62">
        <v>0.008</v>
      </c>
      <c r="Y29" s="63">
        <v>0.0001</v>
      </c>
      <c r="AA29" s="76">
        <f>SUM(C29:N29)</f>
        <v>100</v>
      </c>
      <c r="AB29" s="77"/>
    </row>
    <row r="30" spans="2:28" s="75" customFormat="1" ht="12.75">
      <c r="B30" s="56"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58"/>
      <c r="S30" s="59"/>
      <c r="T30" s="58"/>
      <c r="U30" s="60"/>
      <c r="V30" s="60"/>
      <c r="W30" s="61"/>
      <c r="X30" s="62"/>
      <c r="Y30" s="63"/>
      <c r="AA30" s="76">
        <f>SUM(C30:N30)</f>
        <v>0</v>
      </c>
      <c r="AB30" s="77"/>
    </row>
    <row r="31" spans="2:29" ht="12.75">
      <c r="B31" s="19">
        <v>18</v>
      </c>
      <c r="C31" s="1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/>
      <c r="P31" s="45"/>
      <c r="Q31" s="46"/>
      <c r="R31" s="45"/>
      <c r="S31" s="46"/>
      <c r="T31" s="45"/>
      <c r="U31" s="47"/>
      <c r="V31" s="47"/>
      <c r="W31" s="44"/>
      <c r="X31" s="44"/>
      <c r="Y31" s="18"/>
      <c r="AA31" s="4">
        <f t="shared" si="0"/>
        <v>0</v>
      </c>
      <c r="AB31" s="32" t="str">
        <f t="shared" si="1"/>
        <v> </v>
      </c>
      <c r="AC31"/>
    </row>
    <row r="32" spans="2:29" ht="12.75">
      <c r="B32" s="19">
        <v>19</v>
      </c>
      <c r="C32" s="1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5"/>
      <c r="P32" s="45"/>
      <c r="Q32" s="46"/>
      <c r="R32" s="45"/>
      <c r="S32" s="46"/>
      <c r="T32" s="45"/>
      <c r="U32" s="47"/>
      <c r="V32" s="47"/>
      <c r="W32" s="44"/>
      <c r="X32" s="44"/>
      <c r="Y32" s="18"/>
      <c r="AA32" s="4">
        <f t="shared" si="0"/>
        <v>0</v>
      </c>
      <c r="AB32" s="32" t="str">
        <f t="shared" si="1"/>
        <v> </v>
      </c>
      <c r="AC32"/>
    </row>
    <row r="33" spans="2:29" ht="12.75">
      <c r="B33" s="19">
        <v>20</v>
      </c>
      <c r="C33" s="18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65"/>
      <c r="P33" s="45"/>
      <c r="Q33" s="46"/>
      <c r="R33" s="45"/>
      <c r="S33" s="46"/>
      <c r="T33" s="45"/>
      <c r="U33" s="47"/>
      <c r="V33" s="47"/>
      <c r="W33" s="44"/>
      <c r="X33" s="44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65"/>
      <c r="P34" s="45"/>
      <c r="Q34" s="46"/>
      <c r="R34" s="45"/>
      <c r="S34" s="46"/>
      <c r="T34" s="45"/>
      <c r="U34" s="47"/>
      <c r="V34" s="47"/>
      <c r="W34" s="44"/>
      <c r="X34" s="44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65"/>
      <c r="P35" s="45"/>
      <c r="Q35" s="46"/>
      <c r="R35" s="45"/>
      <c r="S35" s="46"/>
      <c r="T35" s="45"/>
      <c r="U35" s="47"/>
      <c r="V35" s="47"/>
      <c r="W35" s="44"/>
      <c r="X35" s="44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65"/>
      <c r="P36" s="45"/>
      <c r="Q36" s="46"/>
      <c r="R36" s="45"/>
      <c r="S36" s="46"/>
      <c r="T36" s="45"/>
      <c r="U36" s="47"/>
      <c r="V36" s="47"/>
      <c r="W36" s="44"/>
      <c r="X36" s="44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65"/>
      <c r="P37" s="45"/>
      <c r="Q37" s="46"/>
      <c r="R37" s="45"/>
      <c r="S37" s="46"/>
      <c r="T37" s="45"/>
      <c r="U37" s="47"/>
      <c r="V37" s="47"/>
      <c r="W37" s="44"/>
      <c r="X37" s="48"/>
      <c r="Y37" s="48"/>
      <c r="AA37" s="4">
        <f t="shared" si="0"/>
        <v>0</v>
      </c>
      <c r="AB37" s="32" t="str">
        <f t="shared" si="1"/>
        <v> </v>
      </c>
      <c r="AC37"/>
    </row>
    <row r="38" spans="2:28" s="75" customFormat="1" ht="12.75">
      <c r="B38" s="56">
        <v>25</v>
      </c>
      <c r="C38" s="57">
        <v>90.7876</v>
      </c>
      <c r="D38" s="57">
        <v>3.5179</v>
      </c>
      <c r="E38" s="57">
        <v>1.1513</v>
      </c>
      <c r="F38" s="57">
        <v>0.1608</v>
      </c>
      <c r="G38" s="57">
        <v>0.2778</v>
      </c>
      <c r="H38" s="57">
        <v>0.0064</v>
      </c>
      <c r="I38" s="57">
        <v>0.0799</v>
      </c>
      <c r="J38" s="57">
        <v>0.0641</v>
      </c>
      <c r="K38" s="57">
        <v>0.1257</v>
      </c>
      <c r="L38" s="57">
        <v>0.0095</v>
      </c>
      <c r="M38" s="57">
        <v>2.4194</v>
      </c>
      <c r="N38" s="57">
        <v>1.3996</v>
      </c>
      <c r="O38" s="57">
        <v>0.7457</v>
      </c>
      <c r="P38" s="58">
        <v>34.33</v>
      </c>
      <c r="Q38" s="59">
        <v>8199</v>
      </c>
      <c r="R38" s="58">
        <v>38.01</v>
      </c>
      <c r="S38" s="60">
        <v>9078</v>
      </c>
      <c r="T38" s="58">
        <v>48.3</v>
      </c>
      <c r="U38" s="60"/>
      <c r="V38" s="60"/>
      <c r="W38" s="61"/>
      <c r="X38" s="62"/>
      <c r="Y38" s="63"/>
      <c r="AA38" s="76">
        <f>SUM(C38:N38)</f>
        <v>99.99999999999999</v>
      </c>
      <c r="AB38" s="77"/>
    </row>
    <row r="39" spans="2:29" ht="12.75">
      <c r="B39" s="19">
        <v>26</v>
      </c>
      <c r="C39" s="18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65"/>
      <c r="P39" s="45"/>
      <c r="Q39" s="46"/>
      <c r="R39" s="45"/>
      <c r="S39" s="46"/>
      <c r="T39" s="45"/>
      <c r="U39" s="47"/>
      <c r="V39" s="47"/>
      <c r="W39" s="44"/>
      <c r="X39" s="44"/>
      <c r="Y39" s="18"/>
      <c r="AA39" s="4">
        <f t="shared" si="0"/>
        <v>0</v>
      </c>
      <c r="AB39" s="32" t="str">
        <f t="shared" si="1"/>
        <v> </v>
      </c>
      <c r="AC39"/>
    </row>
    <row r="40" spans="2:29" ht="12.75">
      <c r="B40" s="19">
        <v>27</v>
      </c>
      <c r="C40" s="18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65"/>
      <c r="P40" s="45"/>
      <c r="Q40" s="46"/>
      <c r="R40" s="45"/>
      <c r="S40" s="46"/>
      <c r="T40" s="45"/>
      <c r="U40" s="47"/>
      <c r="V40" s="47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5"/>
      <c r="P41" s="45"/>
      <c r="Q41" s="46"/>
      <c r="R41" s="45"/>
      <c r="S41" s="46"/>
      <c r="T41" s="45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65"/>
      <c r="P42" s="45"/>
      <c r="Q42" s="46"/>
      <c r="R42" s="45"/>
      <c r="S42" s="46"/>
      <c r="T42" s="45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5"/>
      <c r="P43" s="45"/>
      <c r="Q43" s="46"/>
      <c r="R43" s="45"/>
      <c r="S43" s="46"/>
      <c r="T43" s="49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>
      <c r="B45" s="19">
        <v>31</v>
      </c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5"/>
      <c r="P45" s="45"/>
      <c r="Q45" s="46"/>
      <c r="R45" s="45"/>
      <c r="S45" s="46"/>
      <c r="T45" s="49"/>
      <c r="U45" s="47"/>
      <c r="V45" s="47"/>
      <c r="W45" s="44"/>
      <c r="X45" s="44"/>
      <c r="Y45" s="18"/>
      <c r="AA45" s="4">
        <f>SUM(C45:N45)</f>
        <v>0</v>
      </c>
      <c r="AB45" s="32" t="str">
        <f>IF(AA45=100,"ОК"," ")</f>
        <v> </v>
      </c>
      <c r="AC45"/>
    </row>
    <row r="46" spans="3:4" ht="16.5" customHeight="1">
      <c r="C46" s="1"/>
      <c r="D46" s="1"/>
    </row>
    <row r="47" spans="3:29" s="1" customFormat="1" ht="15">
      <c r="C47" s="13" t="s">
        <v>49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50</v>
      </c>
      <c r="Q47" s="13"/>
      <c r="R47" s="13"/>
      <c r="S47" s="13"/>
      <c r="T47" s="66"/>
      <c r="U47" s="67"/>
      <c r="V47" s="67"/>
      <c r="W47" s="95">
        <v>42521</v>
      </c>
      <c r="X47" s="96"/>
      <c r="Y47" s="68"/>
      <c r="AC47" s="69"/>
    </row>
    <row r="48" spans="4:29" s="1" customFormat="1" ht="12.75">
      <c r="D48" s="1" t="s">
        <v>27</v>
      </c>
      <c r="O48" s="2"/>
      <c r="P48" s="70" t="s">
        <v>29</v>
      </c>
      <c r="Q48" s="70"/>
      <c r="T48" s="2"/>
      <c r="U48" s="2" t="s">
        <v>0</v>
      </c>
      <c r="W48" s="2"/>
      <c r="X48" s="2" t="s">
        <v>16</v>
      </c>
      <c r="AC48" s="69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52</v>
      </c>
      <c r="Q49" s="13"/>
      <c r="R49" s="13"/>
      <c r="S49" s="13"/>
      <c r="T49" s="13"/>
      <c r="U49" s="67"/>
      <c r="V49" s="67"/>
      <c r="W49" s="95">
        <v>42521</v>
      </c>
      <c r="X49" s="96"/>
      <c r="Y49" s="13"/>
      <c r="AC49" s="69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69"/>
    </row>
    <row r="54" spans="3:10" ht="12.75">
      <c r="C54" s="50"/>
      <c r="D54" s="38" t="s">
        <v>43</v>
      </c>
      <c r="E54" s="38"/>
      <c r="F54" s="38"/>
      <c r="G54" s="38"/>
      <c r="H54" s="38"/>
      <c r="I54" s="38"/>
      <c r="J54" s="38"/>
    </row>
  </sheetData>
  <sheetProtection/>
  <mergeCells count="31">
    <mergeCell ref="H11:H13"/>
    <mergeCell ref="R11:R13"/>
    <mergeCell ref="W10:W13"/>
    <mergeCell ref="K11:K13"/>
    <mergeCell ref="E11:E13"/>
    <mergeCell ref="W49:X49"/>
    <mergeCell ref="C10:N10"/>
    <mergeCell ref="T11:T13"/>
    <mergeCell ref="O10:T10"/>
    <mergeCell ref="V10:V13"/>
    <mergeCell ref="W47:X47"/>
    <mergeCell ref="M11:M13"/>
    <mergeCell ref="O11:O13"/>
    <mergeCell ref="L11:L13"/>
    <mergeCell ref="X10:X13"/>
    <mergeCell ref="C6:AA6"/>
    <mergeCell ref="Y10:Y13"/>
    <mergeCell ref="U10:U13"/>
    <mergeCell ref="D11:D13"/>
    <mergeCell ref="G11:G13"/>
    <mergeCell ref="P11:P13"/>
    <mergeCell ref="I11:I13"/>
    <mergeCell ref="B8:Y8"/>
    <mergeCell ref="N11:N13"/>
    <mergeCell ref="J11:J13"/>
    <mergeCell ref="B7:Y7"/>
    <mergeCell ref="B10:B13"/>
    <mergeCell ref="F11:F13"/>
    <mergeCell ref="Q11:Q13"/>
    <mergeCell ref="S11:S13"/>
    <mergeCell ref="C11:C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2" zoomScaleNormal="82" zoomScaleSheetLayoutView="73" workbookViewId="0" topLeftCell="A37">
      <selection activeCell="V49" sqref="V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4" ht="12.75">
      <c r="B2" s="39" t="s">
        <v>31</v>
      </c>
      <c r="C2" s="39"/>
      <c r="D2" s="39"/>
      <c r="E2" s="39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2:25" ht="12.75">
      <c r="B3" s="40" t="s">
        <v>53</v>
      </c>
      <c r="C3" s="40"/>
      <c r="D3" s="40"/>
      <c r="E3" s="39"/>
      <c r="F3" s="39"/>
      <c r="G3" s="39"/>
      <c r="H3" s="39"/>
      <c r="I3" s="38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39"/>
      <c r="C4" s="39"/>
      <c r="D4" s="39"/>
      <c r="E4" s="39"/>
      <c r="F4" s="39"/>
      <c r="G4" s="39"/>
      <c r="H4" s="39"/>
      <c r="I4" s="38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8"/>
      <c r="C5" s="101" t="s">
        <v>36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2"/>
    </row>
    <row r="6" spans="2:25" ht="18" customHeight="1">
      <c r="B6" s="113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2:25" ht="18" customHeight="1">
      <c r="B7" s="114" t="s">
        <v>63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2:25" ht="18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4"/>
    </row>
    <row r="10" spans="2:26" ht="30" customHeight="1">
      <c r="B10" s="84" t="s">
        <v>26</v>
      </c>
      <c r="C10" s="97" t="s">
        <v>40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05" t="s">
        <v>41</v>
      </c>
      <c r="X10" s="106" t="s">
        <v>44</v>
      </c>
      <c r="Y10" s="25"/>
      <c r="Z10"/>
    </row>
    <row r="11" spans="2:26" ht="48.75" customHeight="1">
      <c r="B11" s="85"/>
      <c r="C11" s="89" t="s">
        <v>58</v>
      </c>
      <c r="D11" s="82" t="s">
        <v>60</v>
      </c>
      <c r="E11" s="82" t="s">
        <v>61</v>
      </c>
      <c r="F11" s="82"/>
      <c r="G11" s="82"/>
      <c r="H11" s="82"/>
      <c r="I11" s="82"/>
      <c r="J11" s="82"/>
      <c r="K11" s="82"/>
      <c r="L11" s="82"/>
      <c r="M11" s="84"/>
      <c r="N11" s="84"/>
      <c r="O11" s="84"/>
      <c r="P11" s="84"/>
      <c r="Q11" s="84"/>
      <c r="R11" s="84"/>
      <c r="S11" s="84"/>
      <c r="T11" s="84"/>
      <c r="U11" s="84"/>
      <c r="V11" s="109"/>
      <c r="W11" s="105"/>
      <c r="X11" s="107"/>
      <c r="Y11" s="25"/>
      <c r="Z11"/>
    </row>
    <row r="12" spans="2:26" ht="15.75" customHeight="1">
      <c r="B12" s="85"/>
      <c r="C12" s="89"/>
      <c r="D12" s="82"/>
      <c r="E12" s="82"/>
      <c r="F12" s="82"/>
      <c r="G12" s="82"/>
      <c r="H12" s="82"/>
      <c r="I12" s="82"/>
      <c r="J12" s="82"/>
      <c r="K12" s="82"/>
      <c r="L12" s="82"/>
      <c r="M12" s="85"/>
      <c r="N12" s="85"/>
      <c r="O12" s="85"/>
      <c r="P12" s="85"/>
      <c r="Q12" s="85"/>
      <c r="R12" s="85"/>
      <c r="S12" s="85"/>
      <c r="T12" s="85"/>
      <c r="U12" s="85"/>
      <c r="V12" s="110"/>
      <c r="W12" s="105"/>
      <c r="X12" s="107"/>
      <c r="Y12" s="25"/>
      <c r="Z12"/>
    </row>
    <row r="13" spans="2:26" ht="30" customHeight="1">
      <c r="B13" s="88"/>
      <c r="C13" s="89"/>
      <c r="D13" s="82"/>
      <c r="E13" s="82"/>
      <c r="F13" s="82"/>
      <c r="G13" s="82"/>
      <c r="H13" s="82"/>
      <c r="I13" s="82"/>
      <c r="J13" s="82"/>
      <c r="K13" s="82"/>
      <c r="L13" s="82"/>
      <c r="M13" s="86"/>
      <c r="N13" s="86"/>
      <c r="O13" s="86"/>
      <c r="P13" s="86"/>
      <c r="Q13" s="86"/>
      <c r="R13" s="86"/>
      <c r="S13" s="86"/>
      <c r="T13" s="86"/>
      <c r="U13" s="86"/>
      <c r="V13" s="111"/>
      <c r="W13" s="105"/>
      <c r="X13" s="108"/>
      <c r="Y13" s="25"/>
      <c r="Z13"/>
    </row>
    <row r="14" spans="2:27" ht="15.75" customHeight="1">
      <c r="B14" s="17">
        <v>1</v>
      </c>
      <c r="C14" s="72">
        <v>5386.75</v>
      </c>
      <c r="D14" s="72">
        <v>4635.91</v>
      </c>
      <c r="E14" s="112">
        <v>34805.96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5">
        <f>SUM(C14:V14)</f>
        <v>44828.619999999995</v>
      </c>
      <c r="X14" s="52">
        <v>33.49</v>
      </c>
      <c r="Y14" s="26"/>
      <c r="Z14" s="103" t="s">
        <v>45</v>
      </c>
      <c r="AA14" s="103"/>
    </row>
    <row r="15" spans="2:27" ht="15.75">
      <c r="B15" s="17">
        <v>2</v>
      </c>
      <c r="C15" s="72">
        <v>4488.05</v>
      </c>
      <c r="D15" s="72">
        <v>4207.08</v>
      </c>
      <c r="E15" s="112">
        <v>30428.23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5">
        <f aca="true" t="shared" si="0" ref="W15:W44">SUM(C15:V15)</f>
        <v>39123.36</v>
      </c>
      <c r="X15" s="33">
        <f>IF(Паспорт!P15&gt;0,Паспорт!P15,X14)</f>
        <v>33.49</v>
      </c>
      <c r="Y15" s="26"/>
      <c r="Z15" s="103"/>
      <c r="AA15" s="103"/>
    </row>
    <row r="16" spans="2:27" ht="15.75">
      <c r="B16" s="17">
        <v>3</v>
      </c>
      <c r="C16" s="72">
        <v>4225.26</v>
      </c>
      <c r="D16" s="72">
        <v>3971.26</v>
      </c>
      <c r="E16" s="112">
        <v>97250.06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5">
        <f t="shared" si="0"/>
        <v>105446.58</v>
      </c>
      <c r="X16" s="33">
        <f>IF(Паспорт!P16&gt;0,Паспорт!P16,X15)</f>
        <v>33.49</v>
      </c>
      <c r="Y16" s="26"/>
      <c r="Z16" s="103"/>
      <c r="AA16" s="103"/>
    </row>
    <row r="17" spans="2:27" ht="15.75">
      <c r="B17" s="17">
        <v>4</v>
      </c>
      <c r="C17" s="72">
        <v>4214.84</v>
      </c>
      <c r="D17" s="72">
        <v>3937.26</v>
      </c>
      <c r="E17" s="112">
        <v>24668.88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5">
        <f t="shared" si="0"/>
        <v>32820.98</v>
      </c>
      <c r="X17" s="33">
        <f>IF(Паспорт!P17&gt;0,Паспорт!P17,X16)</f>
        <v>33.49</v>
      </c>
      <c r="Y17" s="26"/>
      <c r="Z17" s="103"/>
      <c r="AA17" s="103"/>
    </row>
    <row r="18" spans="2:27" ht="15.75">
      <c r="B18" s="17">
        <v>5</v>
      </c>
      <c r="C18" s="72">
        <v>3662.82</v>
      </c>
      <c r="D18" s="72">
        <v>3520.82</v>
      </c>
      <c r="E18" s="112">
        <v>36063.4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5">
        <f t="shared" si="0"/>
        <v>43247.04</v>
      </c>
      <c r="X18" s="33">
        <f>IF(Паспорт!P18&gt;0,Паспорт!P18,X17)</f>
        <v>33.49</v>
      </c>
      <c r="Y18" s="26"/>
      <c r="Z18" s="103"/>
      <c r="AA18" s="103"/>
    </row>
    <row r="19" spans="2:27" ht="15.75" customHeight="1">
      <c r="B19" s="17">
        <v>6</v>
      </c>
      <c r="C19" s="72">
        <v>4940.19</v>
      </c>
      <c r="D19" s="72">
        <v>4935.67</v>
      </c>
      <c r="E19" s="112">
        <v>35009.43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5">
        <f t="shared" si="0"/>
        <v>44885.29</v>
      </c>
      <c r="X19" s="33">
        <f>IF(Паспорт!P19&gt;0,Паспорт!P19,X18)</f>
        <v>33.49</v>
      </c>
      <c r="Y19" s="26"/>
      <c r="Z19" s="103"/>
      <c r="AA19" s="103"/>
    </row>
    <row r="20" spans="2:27" ht="15.75">
      <c r="B20" s="17">
        <v>7</v>
      </c>
      <c r="C20" s="72">
        <v>3599.35</v>
      </c>
      <c r="D20" s="72">
        <v>3967.59</v>
      </c>
      <c r="E20" s="112">
        <v>32659.22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5">
        <f t="shared" si="0"/>
        <v>40226.16</v>
      </c>
      <c r="X20" s="33">
        <f>IF(Паспорт!P20&gt;0,Паспорт!P20,X19)</f>
        <v>33.49</v>
      </c>
      <c r="Y20" s="26"/>
      <c r="Z20" s="103"/>
      <c r="AA20" s="103"/>
    </row>
    <row r="21" spans="2:27" ht="15.75">
      <c r="B21" s="17">
        <v>8</v>
      </c>
      <c r="C21" s="72">
        <v>3523.06</v>
      </c>
      <c r="D21" s="72">
        <v>3035.92</v>
      </c>
      <c r="E21" s="112">
        <v>30103.52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5">
        <f t="shared" si="0"/>
        <v>36662.5</v>
      </c>
      <c r="X21" s="33">
        <f>IF(Паспорт!P21&gt;0,Паспорт!P21,X20)</f>
        <v>33.49</v>
      </c>
      <c r="Y21" s="26"/>
      <c r="Z21" s="103"/>
      <c r="AA21" s="103"/>
    </row>
    <row r="22" spans="2:26" ht="15" customHeight="1">
      <c r="B22" s="17">
        <v>9</v>
      </c>
      <c r="C22" s="72">
        <v>3065.84</v>
      </c>
      <c r="D22" s="72">
        <v>2984.82</v>
      </c>
      <c r="E22" s="112">
        <v>27720.54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5">
        <f t="shared" si="0"/>
        <v>33771.2</v>
      </c>
      <c r="X22" s="33">
        <f>IF(Паспорт!P22&gt;0,Паспорт!P22,X21)</f>
        <v>33.49</v>
      </c>
      <c r="Y22" s="26"/>
      <c r="Z22" s="31"/>
    </row>
    <row r="23" spans="2:26" ht="15.75">
      <c r="B23" s="17">
        <v>10</v>
      </c>
      <c r="C23" s="72">
        <v>2757.13</v>
      </c>
      <c r="D23" s="72">
        <v>2616.86</v>
      </c>
      <c r="E23" s="112">
        <v>31849.74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5">
        <f t="shared" si="0"/>
        <v>37223.73</v>
      </c>
      <c r="X23" s="33">
        <f>IF(Паспорт!P23&gt;0,Паспорт!P23,X22)</f>
        <v>33.49</v>
      </c>
      <c r="Y23" s="26"/>
      <c r="Z23" s="31"/>
    </row>
    <row r="24" spans="2:26" ht="15.75">
      <c r="B24" s="17">
        <v>11</v>
      </c>
      <c r="C24" s="72">
        <v>2488.42</v>
      </c>
      <c r="D24" s="72">
        <v>2546.66</v>
      </c>
      <c r="E24" s="112">
        <v>34109.34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5">
        <f t="shared" si="0"/>
        <v>39144.42</v>
      </c>
      <c r="X24" s="33">
        <f>IF(Паспорт!P24&gt;0,Паспорт!P24,X23)</f>
        <v>33.49</v>
      </c>
      <c r="Y24" s="26"/>
      <c r="Z24" s="31"/>
    </row>
    <row r="25" spans="2:26" ht="15.75">
      <c r="B25" s="17">
        <v>12</v>
      </c>
      <c r="C25" s="72">
        <v>3124.14</v>
      </c>
      <c r="D25" s="72">
        <v>2983.66</v>
      </c>
      <c r="E25" s="112">
        <v>27198.39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5">
        <f t="shared" si="0"/>
        <v>33306.19</v>
      </c>
      <c r="X25" s="33">
        <f>IF(Паспорт!P25&gt;0,Паспорт!P25,X24)</f>
        <v>33.49</v>
      </c>
      <c r="Y25" s="26"/>
      <c r="Z25" s="31"/>
    </row>
    <row r="26" spans="2:26" ht="15.75">
      <c r="B26" s="17">
        <v>13</v>
      </c>
      <c r="C26" s="72">
        <v>2289.54</v>
      </c>
      <c r="D26" s="72">
        <v>2444.7</v>
      </c>
      <c r="E26" s="112">
        <v>35191.3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5">
        <f t="shared" si="0"/>
        <v>39925.54</v>
      </c>
      <c r="X26" s="33">
        <f>IF(Паспорт!P26&gt;0,Паспорт!P26,X25)</f>
        <v>33.49</v>
      </c>
      <c r="Y26" s="26"/>
      <c r="Z26" s="31"/>
    </row>
    <row r="27" spans="2:26" ht="15.75">
      <c r="B27" s="17">
        <v>14</v>
      </c>
      <c r="C27" s="72">
        <v>3455.34</v>
      </c>
      <c r="D27" s="72">
        <v>3162.29</v>
      </c>
      <c r="E27" s="112">
        <v>41819.02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5">
        <f t="shared" si="0"/>
        <v>48436.649999999994</v>
      </c>
      <c r="X27" s="33">
        <f>IF(Паспорт!P27&gt;0,Паспорт!P27,X26)</f>
        <v>33.49</v>
      </c>
      <c r="Y27" s="26"/>
      <c r="Z27" s="31"/>
    </row>
    <row r="28" spans="2:26" ht="15.75">
      <c r="B28" s="17">
        <v>15</v>
      </c>
      <c r="C28" s="72">
        <v>2975.23</v>
      </c>
      <c r="D28" s="72">
        <v>2816.7</v>
      </c>
      <c r="E28" s="112">
        <v>33103.48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5">
        <f t="shared" si="0"/>
        <v>38895.41</v>
      </c>
      <c r="X28" s="33">
        <f>IF(Паспорт!P28&gt;0,Паспорт!P28,X27)</f>
        <v>33.49</v>
      </c>
      <c r="Y28" s="26"/>
      <c r="Z28" s="31"/>
    </row>
    <row r="29" spans="2:26" ht="15.75">
      <c r="B29" s="19">
        <v>16</v>
      </c>
      <c r="C29" s="72">
        <v>2863.94</v>
      </c>
      <c r="D29" s="72">
        <v>2616.88</v>
      </c>
      <c r="E29" s="112">
        <v>32229.34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5">
        <f t="shared" si="0"/>
        <v>37710.16</v>
      </c>
      <c r="X29" s="33">
        <f>IF(Паспорт!P29&gt;0,Паспорт!P29,X28)</f>
        <v>34.67</v>
      </c>
      <c r="Y29" s="26"/>
      <c r="Z29" s="31"/>
    </row>
    <row r="30" spans="2:26" ht="15.75">
      <c r="B30" s="19">
        <v>17</v>
      </c>
      <c r="C30" s="72">
        <v>2549.91</v>
      </c>
      <c r="D30" s="72">
        <v>2437.26</v>
      </c>
      <c r="E30" s="112">
        <v>64510.01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5">
        <f t="shared" si="0"/>
        <v>69497.18000000001</v>
      </c>
      <c r="X30" s="33">
        <f>IF(Паспорт!P30&gt;0,Паспорт!P30,X29)</f>
        <v>34.67</v>
      </c>
      <c r="Y30" s="26"/>
      <c r="Z30" s="31"/>
    </row>
    <row r="31" spans="2:26" ht="15.75">
      <c r="B31" s="19">
        <v>18</v>
      </c>
      <c r="C31" s="72">
        <v>2884.01</v>
      </c>
      <c r="D31" s="72">
        <v>2664.61</v>
      </c>
      <c r="E31" s="112">
        <v>85159.57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5">
        <f t="shared" si="0"/>
        <v>90708.19</v>
      </c>
      <c r="X31" s="33">
        <f>IF(Паспорт!P31&gt;0,Паспорт!P31,X30)</f>
        <v>34.67</v>
      </c>
      <c r="Y31" s="26"/>
      <c r="Z31" s="31"/>
    </row>
    <row r="32" spans="2:26" ht="15.75">
      <c r="B32" s="19">
        <v>19</v>
      </c>
      <c r="C32" s="72">
        <v>3082.31</v>
      </c>
      <c r="D32" s="72">
        <v>2926.32</v>
      </c>
      <c r="E32" s="112">
        <v>47876.72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5">
        <f t="shared" si="0"/>
        <v>53885.35</v>
      </c>
      <c r="X32" s="33">
        <f>IF(Паспорт!P32&gt;0,Паспорт!P32,X31)</f>
        <v>34.67</v>
      </c>
      <c r="Y32" s="26"/>
      <c r="Z32" s="31"/>
    </row>
    <row r="33" spans="2:26" ht="15.75">
      <c r="B33" s="19">
        <v>20</v>
      </c>
      <c r="C33" s="72">
        <v>2911.28</v>
      </c>
      <c r="D33" s="72">
        <v>2731.57</v>
      </c>
      <c r="E33" s="112">
        <v>45571.97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5">
        <f t="shared" si="0"/>
        <v>51214.82</v>
      </c>
      <c r="X33" s="33">
        <f>IF(Паспорт!P33&gt;0,Паспорт!P33,X32)</f>
        <v>34.67</v>
      </c>
      <c r="Y33" s="26"/>
      <c r="Z33" s="31"/>
    </row>
    <row r="34" spans="2:26" ht="15.75">
      <c r="B34" s="19">
        <v>21</v>
      </c>
      <c r="C34" s="72">
        <v>2907.49</v>
      </c>
      <c r="D34" s="72">
        <v>2906.34</v>
      </c>
      <c r="E34" s="112">
        <v>45953.56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5">
        <f t="shared" si="0"/>
        <v>51767.39</v>
      </c>
      <c r="X34" s="33">
        <f>IF(Паспорт!P34&gt;0,Паспорт!P34,X33)</f>
        <v>34.67</v>
      </c>
      <c r="Y34" s="26"/>
      <c r="Z34" s="31"/>
    </row>
    <row r="35" spans="2:26" ht="15.75">
      <c r="B35" s="19">
        <v>22</v>
      </c>
      <c r="C35" s="72">
        <v>2698.55</v>
      </c>
      <c r="D35" s="72">
        <v>2683.94</v>
      </c>
      <c r="E35" s="112">
        <v>52150.76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5">
        <f t="shared" si="0"/>
        <v>57533.25</v>
      </c>
      <c r="X35" s="33">
        <f>IF(Паспорт!P35&gt;0,Паспорт!P35,X34)</f>
        <v>34.67</v>
      </c>
      <c r="Y35" s="26"/>
      <c r="Z35" s="31"/>
    </row>
    <row r="36" spans="2:26" ht="15.75">
      <c r="B36" s="19">
        <v>23</v>
      </c>
      <c r="C36" s="72">
        <v>2499.88</v>
      </c>
      <c r="D36" s="72">
        <v>2495.84</v>
      </c>
      <c r="E36" s="112">
        <v>27401.41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5">
        <f t="shared" si="0"/>
        <v>32397.13</v>
      </c>
      <c r="X36" s="33">
        <f>IF(Паспорт!P36&gt;0,Паспорт!P36,X35)</f>
        <v>34.67</v>
      </c>
      <c r="Y36" s="26"/>
      <c r="Z36" s="31"/>
    </row>
    <row r="37" spans="2:26" ht="15.75">
      <c r="B37" s="19">
        <v>24</v>
      </c>
      <c r="C37" s="72">
        <v>2388.95</v>
      </c>
      <c r="D37" s="72">
        <v>2343.6</v>
      </c>
      <c r="E37" s="112">
        <v>43748.4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5">
        <f t="shared" si="0"/>
        <v>48480.95</v>
      </c>
      <c r="X37" s="33">
        <f>IF(Паспорт!P37&gt;0,Паспорт!P37,X36)</f>
        <v>34.67</v>
      </c>
      <c r="Y37" s="26"/>
      <c r="Z37" s="31"/>
    </row>
    <row r="38" spans="2:26" ht="15.75">
      <c r="B38" s="19">
        <v>25</v>
      </c>
      <c r="C38" s="72">
        <v>1886.45</v>
      </c>
      <c r="D38" s="72">
        <v>2226.79</v>
      </c>
      <c r="E38" s="112">
        <v>55405.19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5">
        <f t="shared" si="0"/>
        <v>59518.43</v>
      </c>
      <c r="X38" s="33">
        <f>IF(Паспорт!P38&gt;0,Паспорт!P38,X37)</f>
        <v>34.33</v>
      </c>
      <c r="Y38" s="26"/>
      <c r="Z38" s="31"/>
    </row>
    <row r="39" spans="2:26" ht="15.75">
      <c r="B39" s="19">
        <v>26</v>
      </c>
      <c r="C39" s="72">
        <v>1483.69</v>
      </c>
      <c r="D39" s="72">
        <v>2178.51</v>
      </c>
      <c r="E39" s="112">
        <v>66405.22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5">
        <f t="shared" si="0"/>
        <v>70067.42</v>
      </c>
      <c r="X39" s="33">
        <f>IF(Паспорт!P39&gt;0,Паспорт!P39,X38)</f>
        <v>34.33</v>
      </c>
      <c r="Y39" s="26"/>
      <c r="Z39" s="31"/>
    </row>
    <row r="40" spans="2:26" ht="15.75">
      <c r="B40" s="19">
        <v>27</v>
      </c>
      <c r="C40" s="72">
        <v>1412.64</v>
      </c>
      <c r="D40" s="72">
        <v>2072.96</v>
      </c>
      <c r="E40" s="112">
        <v>46605.47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5">
        <f t="shared" si="0"/>
        <v>50091.07</v>
      </c>
      <c r="X40" s="33">
        <f>IF(Паспорт!P40&gt;0,Паспорт!P40,X39)</f>
        <v>34.33</v>
      </c>
      <c r="Y40" s="26"/>
      <c r="Z40" s="31"/>
    </row>
    <row r="41" spans="2:26" ht="15.75">
      <c r="B41" s="19">
        <v>28</v>
      </c>
      <c r="C41" s="72">
        <v>1207.14</v>
      </c>
      <c r="D41" s="72">
        <v>1972.03</v>
      </c>
      <c r="E41" s="112">
        <v>43495.17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5">
        <f t="shared" si="0"/>
        <v>46674.34</v>
      </c>
      <c r="X41" s="33">
        <f>IF(Паспорт!P41&gt;0,Паспорт!P41,X40)</f>
        <v>34.33</v>
      </c>
      <c r="Y41" s="26"/>
      <c r="Z41" s="31"/>
    </row>
    <row r="42" spans="2:26" ht="13.5" customHeight="1">
      <c r="B42" s="19">
        <v>29</v>
      </c>
      <c r="C42" s="72">
        <v>1041.66</v>
      </c>
      <c r="D42" s="72">
        <v>2123.44</v>
      </c>
      <c r="E42" s="112">
        <v>121504.92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5">
        <f t="shared" si="0"/>
        <v>124670.02</v>
      </c>
      <c r="X42" s="33">
        <f>IF(Паспорт!P42&gt;0,Паспорт!P42,X41)</f>
        <v>34.33</v>
      </c>
      <c r="Y42" s="26"/>
      <c r="Z42" s="31"/>
    </row>
    <row r="43" spans="2:26" ht="14.25" customHeight="1">
      <c r="B43" s="19">
        <v>30</v>
      </c>
      <c r="C43" s="72">
        <v>1182.3</v>
      </c>
      <c r="D43" s="72">
        <v>2156.6</v>
      </c>
      <c r="E43" s="112">
        <v>46970.79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5">
        <f t="shared" si="0"/>
        <v>50309.69</v>
      </c>
      <c r="X43" s="33">
        <f>IF(Паспорт!P43&gt;0,Паспорт!P43,X42)</f>
        <v>34.33</v>
      </c>
      <c r="Y43" s="26"/>
      <c r="Z43" s="31"/>
    </row>
    <row r="44" spans="2:26" ht="13.5" customHeight="1">
      <c r="B44" s="19">
        <v>31</v>
      </c>
      <c r="C44" s="72">
        <v>1158.87</v>
      </c>
      <c r="D44" s="72">
        <v>2183.6</v>
      </c>
      <c r="E44" s="112">
        <v>58809.37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5">
        <f t="shared" si="0"/>
        <v>62151.840000000004</v>
      </c>
      <c r="X44" s="33">
        <f>IF(Паспорт!P44&gt;0,Паспорт!P44,X43)</f>
        <v>34.33</v>
      </c>
      <c r="Y44" s="26"/>
      <c r="Z44" s="31"/>
    </row>
    <row r="45" spans="2:27" ht="66" customHeight="1">
      <c r="B45" s="19" t="s">
        <v>41</v>
      </c>
      <c r="C45" s="73">
        <f>SUM(C14:C44)</f>
        <v>88355.03000000001</v>
      </c>
      <c r="D45" s="74">
        <f>SUM(D14:D44)</f>
        <v>90487.49000000002</v>
      </c>
      <c r="E45" s="81">
        <f>SUM(E14:E44)</f>
        <v>1435778.38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6">
        <f>SUM(W14:W44)</f>
        <v>1614620.9000000001</v>
      </c>
      <c r="X45" s="34">
        <f>SUMPRODUCT(X14:X44,W14:W44)/SUM(W14:W44)</f>
        <v>34.091562246593</v>
      </c>
      <c r="Y45" s="30"/>
      <c r="Z45" s="104" t="s">
        <v>42</v>
      </c>
      <c r="AA45" s="104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7"/>
      <c r="Z46"/>
    </row>
    <row r="47" spans="3:26" ht="12.7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28"/>
      <c r="Z47"/>
    </row>
    <row r="48" spans="3:4" ht="12.75">
      <c r="C48" s="1"/>
      <c r="D48" s="1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115" t="s">
        <v>59</v>
      </c>
      <c r="W49" s="79"/>
      <c r="X49" s="80"/>
      <c r="Y49" s="68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s="15" t="s">
        <v>0</v>
      </c>
      <c r="V50" s="15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54</v>
      </c>
      <c r="Q51" s="14"/>
      <c r="R51" s="14"/>
      <c r="S51" s="14"/>
      <c r="T51" s="14"/>
      <c r="U51" s="14"/>
      <c r="V51" s="78" t="s">
        <v>59</v>
      </c>
      <c r="W51" s="71"/>
      <c r="X51" s="14"/>
      <c r="Y51" s="29"/>
    </row>
    <row r="52" spans="3:25" ht="12.75">
      <c r="C52" s="1"/>
      <c r="D52" s="1" t="s">
        <v>39</v>
      </c>
      <c r="O52" s="2"/>
      <c r="P52" s="15" t="s">
        <v>29</v>
      </c>
      <c r="Q52" s="15"/>
      <c r="T52" s="15" t="s">
        <v>0</v>
      </c>
      <c r="V52" s="15" t="s">
        <v>16</v>
      </c>
      <c r="Y52" s="2"/>
    </row>
  </sheetData>
  <sheetProtection/>
  <mergeCells count="31">
    <mergeCell ref="C10:V10"/>
    <mergeCell ref="B10:B13"/>
    <mergeCell ref="Z14:AA21"/>
    <mergeCell ref="P11:P13"/>
    <mergeCell ref="Q11:Q13"/>
    <mergeCell ref="Z45:AA45"/>
    <mergeCell ref="E11:E13"/>
    <mergeCell ref="I11:I13"/>
    <mergeCell ref="W10:W13"/>
    <mergeCell ref="X10:X13"/>
    <mergeCell ref="V11:V13"/>
    <mergeCell ref="H11:H13"/>
    <mergeCell ref="C5:X5"/>
    <mergeCell ref="B8:X8"/>
    <mergeCell ref="D11:D13"/>
    <mergeCell ref="F11:F13"/>
    <mergeCell ref="G11:G13"/>
    <mergeCell ref="K11:K13"/>
    <mergeCell ref="L11:L13"/>
    <mergeCell ref="N11:N13"/>
    <mergeCell ref="O11:O13"/>
    <mergeCell ref="J11:J13"/>
    <mergeCell ref="C47:X47"/>
    <mergeCell ref="C11:C13"/>
    <mergeCell ref="B6:Y6"/>
    <mergeCell ref="B7:Y7"/>
    <mergeCell ref="T11:T13"/>
    <mergeCell ref="U11:U13"/>
    <mergeCell ref="R11:R13"/>
    <mergeCell ref="S11:S13"/>
    <mergeCell ref="M11:M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2016-05-04T10:37:09Z</cp:lastPrinted>
  <dcterms:created xsi:type="dcterms:W3CDTF">2010-01-29T08:37:16Z</dcterms:created>
  <dcterms:modified xsi:type="dcterms:W3CDTF">2016-06-01T11:32:26Z</dcterms:modified>
  <cp:category/>
  <cp:version/>
  <cp:contentType/>
  <cp:contentStatus/>
</cp:coreProperties>
</file>