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'Додаток'!$C$15</definedName>
    <definedName name="_Hlk21234135" localSheetId="0">'Паспорт'!$C$16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'Додаток'!$A$1:$Y$50</definedName>
    <definedName name="_xlnm.Print_Area" localSheetId="0">'Паспорт'!$A$1:$Y$51</definedName>
  </definedNames>
  <calcPr fullCalcOnLoad="1"/>
</workbook>
</file>

<file path=xl/sharedStrings.xml><?xml version="1.0" encoding="utf-8"?>
<sst xmlns="http://schemas.openxmlformats.org/spreadsheetml/2006/main" count="80" uniqueCount="69">
  <si>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</si>
  <si>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</si>
  <si>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</si>
  <si>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</si>
  <si>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</si>
  <si>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</si>
  <si>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</si>
  <si>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</si>
  <si>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</si>
  <si>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</si>
  <si>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</si>
  <si>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</si>
  <si>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</si>
  <si>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</si>
  <si>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</si>
  <si>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</si>
  <si>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</si>
  <si>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</si>
  <si>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</si>
  <si>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</si>
  <si>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</si>
  <si>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</si>
  <si>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</si>
  <si>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</si>
  <si>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</si>
  <si>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</si>
  <si>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</si>
  <si>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</si>
  <si>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</si>
  <si>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</si>
  <si>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</si>
  <si>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</si>
  <si>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</si>
  <si>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</si>
  <si>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</si>
  <si>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</si>
  <si>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</si>
  <si>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</si>
  <si>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 xml:space="preserve">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</si>
  <si>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</si>
  <si>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</si>
  <si>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</si>
  <si>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</si>
  <si>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</si>
  <si>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</si>
  <si>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</si>
  <si>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</si>
  <si>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</si>
  <si>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</si>
  <si>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</si>
  <si>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</si>
  <si>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</si>
  <si>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</si>
  <si>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Краматорським ЛВУМГ   </t>
    </r>
    <r>
      <rPr>
        <sz val="12"/>
        <rFont val="Times New Roman"/>
        <family val="1"/>
      </rPr>
      <t xml:space="preserve">та  прийнятого  </t>
    </r>
    <r>
      <rPr>
        <b/>
        <sz val="12"/>
        <rFont val="Times New Roman"/>
        <family val="1"/>
      </rPr>
      <t xml:space="preserve"> ТОВ "Кнауф Гипс Донбас"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ГРС Покровське</t>
    </r>
  </si>
  <si>
    <t xml:space="preserve">Краматорський ПМ Краматорського ЛВУМГ </t>
  </si>
  <si>
    <t xml:space="preserve">Начальник  Краматорського    ЛВУМГ  </t>
  </si>
  <si>
    <t>С.Г. Таушан</t>
  </si>
  <si>
    <t xml:space="preserve">      підпис</t>
  </si>
  <si>
    <t>прізвище</t>
  </si>
  <si>
    <t>А.М. Левкович</t>
  </si>
  <si>
    <t xml:space="preserve">       підпис</t>
  </si>
  <si>
    <t>ГРС Покровське</t>
  </si>
  <si>
    <t>Данные по объекту Кнауф 1 (осн.) за 4/16.</t>
  </si>
  <si>
    <t>День</t>
  </si>
  <si>
    <t xml:space="preserve"> V, м3</t>
  </si>
  <si>
    <t>Итого</t>
  </si>
  <si>
    <t>1013404,18*</t>
  </si>
  <si>
    <r>
      <rPr>
        <sz val="12"/>
        <rFont val="Times New Roman"/>
        <family val="1"/>
      </rPr>
      <t>з газопроводу-відводу</t>
    </r>
    <r>
      <rPr>
        <b/>
        <sz val="12"/>
        <rFont val="Times New Roman"/>
        <family val="1"/>
      </rPr>
      <t xml:space="preserve"> на ГРС 1,2 Вуглегірської ДРЕС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  01.05.2016р. по 31.05.2016р.</t>
    </r>
  </si>
  <si>
    <t>відс.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</si>
</sst>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9"/>
      <color indexed="8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11"/>
      <color rgb="FFFF0000"/>
      <name val="Times New Roman"/>
      <family val="1"/>
    </font>
    <font>
      <sz val="11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78" fillId="0" borderId="12" xfId="0" applyNumberFormat="1" applyFont="1" applyBorder="1" applyAlignment="1">
      <alignment horizontal="center" wrapText="1"/>
    </xf>
    <xf numFmtId="2" fontId="79" fillId="0" borderId="12" xfId="0" applyNumberFormat="1" applyFont="1" applyBorder="1" applyAlignment="1">
      <alignment horizontal="center" vertical="center" wrapText="1"/>
    </xf>
    <xf numFmtId="1" fontId="80" fillId="0" borderId="13" xfId="0" applyNumberFormat="1" applyFont="1" applyBorder="1" applyAlignment="1">
      <alignment horizontal="center" wrapText="1"/>
    </xf>
    <xf numFmtId="1" fontId="80" fillId="0" borderId="13" xfId="0" applyNumberFormat="1" applyFont="1" applyBorder="1" applyAlignment="1">
      <alignment horizontal="center" vertical="center" wrapText="1"/>
    </xf>
    <xf numFmtId="1" fontId="81" fillId="0" borderId="1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1" xfId="0" applyFont="1" applyBorder="1" applyAlignment="1">
      <alignment/>
    </xf>
    <xf numFmtId="0" fontId="85" fillId="0" borderId="11" xfId="0" applyFont="1" applyBorder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1" fontId="89" fillId="0" borderId="10" xfId="0" applyNumberFormat="1" applyFont="1" applyBorder="1" applyAlignment="1">
      <alignment horizontal="center"/>
    </xf>
    <xf numFmtId="2" fontId="90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Alignment="1">
      <alignment horizontal="left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177" fontId="4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 textRotation="90" wrapText="1"/>
    </xf>
    <xf numFmtId="0" fontId="91" fillId="0" borderId="24" xfId="0" applyFont="1" applyBorder="1" applyAlignment="1">
      <alignment horizontal="center" vertical="center" textRotation="90" wrapText="1"/>
    </xf>
    <xf numFmtId="0" fontId="91" fillId="0" borderId="25" xfId="0" applyFont="1" applyBorder="1" applyAlignment="1">
      <alignment horizontal="center" vertical="center" textRotation="90" wrapText="1"/>
    </xf>
    <xf numFmtId="0" fontId="91" fillId="0" borderId="26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8" fontId="0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56" fillId="0" borderId="0" xfId="0" applyFont="1" applyFill="1" applyAlignment="1">
      <alignment horizontal="center"/>
    </xf>
    <xf numFmtId="179" fontId="8" fillId="0" borderId="10" xfId="0" applyNumberFormat="1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wrapText="1"/>
    </xf>
    <xf numFmtId="0" fontId="0" fillId="0" borderId="17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zoomScaleSheetLayoutView="100" zoomScalePageLayoutView="0" workbookViewId="0" topLeftCell="A19">
      <selection activeCell="A19" sqref="A1:IV16384"/>
    </sheetView>
  </sheetViews>
  <sheetFormatPr defaultColWidth="9.00390625" defaultRowHeight="12.75"/>
  <cols>
    <col min="1" max="1" width="1.00390625" style="99" customWidth="1"/>
    <col min="2" max="2" width="4.75390625" style="99" customWidth="1"/>
    <col min="3" max="3" width="7.25390625" style="99" customWidth="1"/>
    <col min="4" max="4" width="7.75390625" style="99" customWidth="1"/>
    <col min="5" max="6" width="7.875" style="99" customWidth="1"/>
    <col min="7" max="7" width="7.75390625" style="99" customWidth="1"/>
    <col min="8" max="8" width="8.00390625" style="99" customWidth="1"/>
    <col min="9" max="9" width="7.75390625" style="99" customWidth="1"/>
    <col min="10" max="10" width="7.625" style="99" customWidth="1"/>
    <col min="11" max="11" width="8.125" style="99" customWidth="1"/>
    <col min="12" max="12" width="7.375" style="99" customWidth="1"/>
    <col min="13" max="14" width="7.875" style="99" customWidth="1"/>
    <col min="15" max="15" width="7.25390625" style="99" customWidth="1"/>
    <col min="16" max="17" width="7.75390625" style="99" customWidth="1"/>
    <col min="18" max="19" width="7.375" style="99" customWidth="1"/>
    <col min="20" max="21" width="8.125" style="99" customWidth="1"/>
    <col min="22" max="22" width="7.625" style="99" customWidth="1"/>
    <col min="23" max="23" width="8.25390625" style="99" customWidth="1"/>
    <col min="24" max="24" width="7.375" style="99" customWidth="1"/>
    <col min="25" max="25" width="7.00390625" style="99" customWidth="1"/>
    <col min="26" max="26" width="6.375" style="99" customWidth="1"/>
    <col min="27" max="28" width="9.125" style="99" customWidth="1"/>
    <col min="29" max="29" width="9.125" style="100" customWidth="1"/>
    <col min="30" max="16384" width="9.125" style="99" customWidth="1"/>
  </cols>
  <sheetData>
    <row r="1" spans="2:10" ht="15">
      <c r="B1" s="43" t="s">
        <v>30</v>
      </c>
      <c r="C1" s="43"/>
      <c r="D1" s="43"/>
      <c r="E1" s="43"/>
      <c r="F1" s="43"/>
      <c r="G1" s="43"/>
      <c r="H1" s="43"/>
      <c r="I1" s="2"/>
      <c r="J1" s="2"/>
    </row>
    <row r="2" spans="2:10" ht="15">
      <c r="B2" s="43" t="s">
        <v>46</v>
      </c>
      <c r="C2" s="43"/>
      <c r="D2" s="43"/>
      <c r="E2" s="43"/>
      <c r="F2" s="43"/>
      <c r="G2" s="43"/>
      <c r="H2" s="43"/>
      <c r="I2" s="2"/>
      <c r="J2" s="2"/>
    </row>
    <row r="3" spans="2:27" ht="15">
      <c r="B3" s="44" t="s">
        <v>47</v>
      </c>
      <c r="C3" s="43"/>
      <c r="D3" s="43"/>
      <c r="E3" s="43"/>
      <c r="F3" s="43"/>
      <c r="G3" s="43"/>
      <c r="H3" s="43"/>
      <c r="I3" s="2"/>
      <c r="J3" s="2"/>
      <c r="K3" s="101"/>
      <c r="L3" s="101"/>
      <c r="M3" s="101"/>
      <c r="N3" s="10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101"/>
      <c r="L4" s="101"/>
      <c r="M4" s="101"/>
      <c r="N4" s="101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>
      <c r="B5" s="43" t="s">
        <v>48</v>
      </c>
      <c r="C5" s="43"/>
      <c r="D5" s="43"/>
      <c r="E5" s="43"/>
      <c r="F5" s="43"/>
      <c r="G5" s="43"/>
      <c r="H5" s="43"/>
      <c r="I5" s="2"/>
      <c r="J5" s="2"/>
      <c r="K5" s="101"/>
      <c r="L5" s="101"/>
      <c r="M5" s="101"/>
      <c r="N5" s="101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3:27" ht="15">
      <c r="C6" s="78" t="s">
        <v>18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18" customHeight="1">
      <c r="B7" s="70" t="s">
        <v>53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5"/>
      <c r="AA7" s="45"/>
    </row>
    <row r="8" spans="2:27" ht="18" customHeight="1">
      <c r="B8" s="83" t="s">
        <v>67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45"/>
      <c r="AA8" s="45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1" t="s">
        <v>26</v>
      </c>
      <c r="C10" s="86" t="s">
        <v>17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8"/>
      <c r="O10" s="86" t="s">
        <v>6</v>
      </c>
      <c r="P10" s="87"/>
      <c r="Q10" s="87"/>
      <c r="R10" s="87"/>
      <c r="S10" s="87"/>
      <c r="T10" s="87"/>
      <c r="U10" s="80" t="s">
        <v>22</v>
      </c>
      <c r="V10" s="71" t="s">
        <v>23</v>
      </c>
      <c r="W10" s="71" t="s">
        <v>35</v>
      </c>
      <c r="X10" s="71" t="s">
        <v>25</v>
      </c>
      <c r="Y10" s="71" t="s">
        <v>24</v>
      </c>
      <c r="Z10" s="3"/>
      <c r="AB10" s="100"/>
      <c r="AC10" s="99"/>
    </row>
    <row r="11" spans="2:29" ht="48.75" customHeight="1">
      <c r="B11" s="72"/>
      <c r="C11" s="77" t="s">
        <v>2</v>
      </c>
      <c r="D11" s="74" t="s">
        <v>3</v>
      </c>
      <c r="E11" s="74" t="s">
        <v>4</v>
      </c>
      <c r="F11" s="74" t="s">
        <v>5</v>
      </c>
      <c r="G11" s="74" t="s">
        <v>8</v>
      </c>
      <c r="H11" s="74" t="s">
        <v>9</v>
      </c>
      <c r="I11" s="74" t="s">
        <v>10</v>
      </c>
      <c r="J11" s="74" t="s">
        <v>11</v>
      </c>
      <c r="K11" s="74" t="s">
        <v>12</v>
      </c>
      <c r="L11" s="74" t="s">
        <v>13</v>
      </c>
      <c r="M11" s="71" t="s">
        <v>14</v>
      </c>
      <c r="N11" s="71" t="s">
        <v>15</v>
      </c>
      <c r="O11" s="71" t="s">
        <v>7</v>
      </c>
      <c r="P11" s="71" t="s">
        <v>19</v>
      </c>
      <c r="Q11" s="71" t="s">
        <v>33</v>
      </c>
      <c r="R11" s="71" t="s">
        <v>20</v>
      </c>
      <c r="S11" s="71" t="s">
        <v>34</v>
      </c>
      <c r="T11" s="71" t="s">
        <v>21</v>
      </c>
      <c r="U11" s="81"/>
      <c r="V11" s="72"/>
      <c r="W11" s="72"/>
      <c r="X11" s="72"/>
      <c r="Y11" s="72"/>
      <c r="Z11" s="3"/>
      <c r="AB11" s="100"/>
      <c r="AC11" s="99"/>
    </row>
    <row r="12" spans="2:29" ht="15.75" customHeight="1">
      <c r="B12" s="72"/>
      <c r="C12" s="77"/>
      <c r="D12" s="74"/>
      <c r="E12" s="74"/>
      <c r="F12" s="74"/>
      <c r="G12" s="74"/>
      <c r="H12" s="74"/>
      <c r="I12" s="74"/>
      <c r="J12" s="74"/>
      <c r="K12" s="74"/>
      <c r="L12" s="74"/>
      <c r="M12" s="72"/>
      <c r="N12" s="72"/>
      <c r="O12" s="72"/>
      <c r="P12" s="72"/>
      <c r="Q12" s="72"/>
      <c r="R12" s="72"/>
      <c r="S12" s="72"/>
      <c r="T12" s="72"/>
      <c r="U12" s="81"/>
      <c r="V12" s="72"/>
      <c r="W12" s="72"/>
      <c r="X12" s="72"/>
      <c r="Y12" s="72"/>
      <c r="Z12" s="3"/>
      <c r="AB12" s="100"/>
      <c r="AC12" s="99"/>
    </row>
    <row r="13" spans="2:29" ht="30" customHeight="1">
      <c r="B13" s="73"/>
      <c r="C13" s="77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5"/>
      <c r="O13" s="75"/>
      <c r="P13" s="75"/>
      <c r="Q13" s="75"/>
      <c r="R13" s="75"/>
      <c r="S13" s="75"/>
      <c r="T13" s="75"/>
      <c r="U13" s="82"/>
      <c r="V13" s="75"/>
      <c r="W13" s="75"/>
      <c r="X13" s="75"/>
      <c r="Y13" s="75"/>
      <c r="Z13" s="3"/>
      <c r="AB13" s="100"/>
      <c r="AC13" s="99"/>
    </row>
    <row r="14" spans="2:29" ht="12.75">
      <c r="B14" s="15">
        <v>1</v>
      </c>
      <c r="C14" s="102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4">
        <v>0.7346</v>
      </c>
      <c r="P14" s="103"/>
      <c r="Q14" s="104"/>
      <c r="R14" s="103"/>
      <c r="S14" s="104"/>
      <c r="T14" s="103"/>
      <c r="U14" s="7"/>
      <c r="V14" s="7"/>
      <c r="W14" s="55"/>
      <c r="X14" s="55"/>
      <c r="Y14" s="105"/>
      <c r="AA14" s="106">
        <f aca="true" t="shared" si="0" ref="AA14:AA44">SUM(C14:N14)</f>
        <v>0</v>
      </c>
      <c r="AB14" s="107" t="str">
        <f>IF(AA14=100,"ОК"," ")</f>
        <v> </v>
      </c>
      <c r="AC14" s="99"/>
    </row>
    <row r="15" spans="2:29" ht="12.75">
      <c r="B15" s="15">
        <v>2</v>
      </c>
      <c r="C15" s="10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4">
        <v>0.7342</v>
      </c>
      <c r="P15" s="103"/>
      <c r="Q15" s="104"/>
      <c r="R15" s="103"/>
      <c r="S15" s="104"/>
      <c r="T15" s="103"/>
      <c r="U15" s="7"/>
      <c r="V15" s="7"/>
      <c r="W15" s="55"/>
      <c r="X15" s="55"/>
      <c r="Y15" s="105"/>
      <c r="AA15" s="106">
        <f t="shared" si="0"/>
        <v>0</v>
      </c>
      <c r="AB15" s="107" t="str">
        <f>IF(AA15=100,"ОК"," ")</f>
        <v> </v>
      </c>
      <c r="AC15" s="99"/>
    </row>
    <row r="16" spans="2:29" ht="12.75">
      <c r="B16" s="15">
        <v>3</v>
      </c>
      <c r="C16" s="102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4">
        <v>0.7336</v>
      </c>
      <c r="P16" s="103"/>
      <c r="Q16" s="104"/>
      <c r="R16" s="103"/>
      <c r="S16" s="104"/>
      <c r="T16" s="103"/>
      <c r="U16" s="7"/>
      <c r="V16" s="7"/>
      <c r="W16" s="55"/>
      <c r="X16" s="105"/>
      <c r="Y16" s="105"/>
      <c r="AA16" s="106">
        <f t="shared" si="0"/>
        <v>0</v>
      </c>
      <c r="AB16" s="107" t="str">
        <f>IF(AA16=100,"ОК"," ")</f>
        <v> </v>
      </c>
      <c r="AC16" s="99"/>
    </row>
    <row r="17" spans="2:28" s="108" customFormat="1" ht="12.75">
      <c r="B17" s="46">
        <v>4</v>
      </c>
      <c r="C17" s="47">
        <v>92.7314</v>
      </c>
      <c r="D17" s="47">
        <v>4.0392</v>
      </c>
      <c r="E17" s="47">
        <v>0.9606</v>
      </c>
      <c r="F17" s="47">
        <v>0.1199</v>
      </c>
      <c r="G17" s="47">
        <v>0.1985</v>
      </c>
      <c r="H17" s="47">
        <v>0.0104</v>
      </c>
      <c r="I17" s="47">
        <v>0.0617</v>
      </c>
      <c r="J17" s="47">
        <v>0.0467</v>
      </c>
      <c r="K17" s="47">
        <v>0.0665</v>
      </c>
      <c r="L17" s="47">
        <v>0.0077</v>
      </c>
      <c r="M17" s="47">
        <v>1.4841</v>
      </c>
      <c r="N17" s="47">
        <v>0.2733</v>
      </c>
      <c r="O17" s="47">
        <v>0.7335</v>
      </c>
      <c r="P17" s="48">
        <v>34.85</v>
      </c>
      <c r="Q17" s="49">
        <v>8324</v>
      </c>
      <c r="R17" s="48">
        <v>38.6</v>
      </c>
      <c r="S17" s="50">
        <v>9218</v>
      </c>
      <c r="T17" s="48">
        <v>49.77</v>
      </c>
      <c r="U17" s="48"/>
      <c r="V17" s="50"/>
      <c r="W17" s="65"/>
      <c r="X17" s="66"/>
      <c r="Y17" s="47"/>
      <c r="AA17" s="109">
        <f>SUM(C17:N17)</f>
        <v>100</v>
      </c>
      <c r="AB17" s="110"/>
    </row>
    <row r="18" spans="2:29" ht="12.75">
      <c r="B18" s="15">
        <v>5</v>
      </c>
      <c r="C18" s="102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>
        <v>0.7313</v>
      </c>
      <c r="P18" s="103"/>
      <c r="Q18" s="104"/>
      <c r="R18" s="103"/>
      <c r="S18" s="104"/>
      <c r="T18" s="103"/>
      <c r="U18" s="7"/>
      <c r="V18" s="7"/>
      <c r="W18" s="55"/>
      <c r="X18" s="55"/>
      <c r="Y18" s="105"/>
      <c r="AA18" s="106">
        <f t="shared" si="0"/>
        <v>0</v>
      </c>
      <c r="AB18" s="107" t="str">
        <f aca="true" t="shared" si="1" ref="AB18:AB44">IF(AA18=100,"ОК"," ")</f>
        <v> </v>
      </c>
      <c r="AC18" s="99"/>
    </row>
    <row r="19" spans="2:29" ht="12.75">
      <c r="B19" s="15">
        <v>6</v>
      </c>
      <c r="C19" s="102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>
        <v>0.7309</v>
      </c>
      <c r="P19" s="103"/>
      <c r="Q19" s="104"/>
      <c r="R19" s="103"/>
      <c r="S19" s="104"/>
      <c r="T19" s="103"/>
      <c r="U19" s="7"/>
      <c r="V19" s="7"/>
      <c r="W19" s="55"/>
      <c r="X19" s="55"/>
      <c r="Y19" s="105"/>
      <c r="AA19" s="106">
        <f t="shared" si="0"/>
        <v>0</v>
      </c>
      <c r="AB19" s="107" t="str">
        <f t="shared" si="1"/>
        <v> </v>
      </c>
      <c r="AC19" s="99"/>
    </row>
    <row r="20" spans="2:29" ht="12.75">
      <c r="B20" s="15">
        <v>7</v>
      </c>
      <c r="C20" s="102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0.7307</v>
      </c>
      <c r="P20" s="103"/>
      <c r="Q20" s="104"/>
      <c r="R20" s="103"/>
      <c r="S20" s="104"/>
      <c r="T20" s="103"/>
      <c r="U20" s="7"/>
      <c r="V20" s="7"/>
      <c r="W20" s="55"/>
      <c r="X20" s="55"/>
      <c r="Y20" s="105"/>
      <c r="AA20" s="106">
        <f t="shared" si="0"/>
        <v>0</v>
      </c>
      <c r="AB20" s="107" t="str">
        <f t="shared" si="1"/>
        <v> </v>
      </c>
      <c r="AC20" s="99"/>
    </row>
    <row r="21" spans="2:29" ht="12.75">
      <c r="B21" s="15">
        <v>8</v>
      </c>
      <c r="C21" s="102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>
        <v>0.7307</v>
      </c>
      <c r="P21" s="103"/>
      <c r="Q21" s="104"/>
      <c r="R21" s="103"/>
      <c r="S21" s="104"/>
      <c r="T21" s="103"/>
      <c r="U21" s="7"/>
      <c r="V21" s="7"/>
      <c r="W21" s="55"/>
      <c r="X21" s="55"/>
      <c r="Y21" s="105"/>
      <c r="AA21" s="106">
        <f t="shared" si="0"/>
        <v>0</v>
      </c>
      <c r="AB21" s="107" t="str">
        <f t="shared" si="1"/>
        <v> </v>
      </c>
      <c r="AC21" s="99"/>
    </row>
    <row r="22" spans="2:29" ht="15" customHeight="1">
      <c r="B22" s="15">
        <v>9</v>
      </c>
      <c r="C22" s="102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>
        <v>0.7308</v>
      </c>
      <c r="P22" s="103"/>
      <c r="Q22" s="104"/>
      <c r="R22" s="103"/>
      <c r="S22" s="104"/>
      <c r="T22" s="103"/>
      <c r="U22" s="7"/>
      <c r="V22" s="7"/>
      <c r="W22" s="111"/>
      <c r="X22" s="111"/>
      <c r="Y22" s="111"/>
      <c r="AA22" s="106">
        <f t="shared" si="0"/>
        <v>0</v>
      </c>
      <c r="AB22" s="107" t="str">
        <f t="shared" si="1"/>
        <v> </v>
      </c>
      <c r="AC22" s="99"/>
    </row>
    <row r="23" spans="2:28" s="108" customFormat="1" ht="12.75">
      <c r="B23" s="46">
        <v>10</v>
      </c>
      <c r="C23" s="47">
        <v>92.6015</v>
      </c>
      <c r="D23" s="47">
        <v>4.0743</v>
      </c>
      <c r="E23" s="47">
        <v>0.9772</v>
      </c>
      <c r="F23" s="47">
        <v>0.1237</v>
      </c>
      <c r="G23" s="47">
        <v>0.2039</v>
      </c>
      <c r="H23" s="47">
        <v>0.0033</v>
      </c>
      <c r="I23" s="47">
        <v>0.062</v>
      </c>
      <c r="J23" s="47">
        <v>0.0523</v>
      </c>
      <c r="K23" s="47">
        <v>0.0408</v>
      </c>
      <c r="L23" s="47">
        <v>0.0078</v>
      </c>
      <c r="M23" s="47">
        <v>1.5643</v>
      </c>
      <c r="N23" s="47">
        <v>0.2889</v>
      </c>
      <c r="O23" s="47">
        <v>0.7342</v>
      </c>
      <c r="P23" s="48">
        <v>34.81</v>
      </c>
      <c r="Q23" s="49">
        <v>8314</v>
      </c>
      <c r="R23" s="48">
        <v>38.55</v>
      </c>
      <c r="S23" s="49">
        <v>9207</v>
      </c>
      <c r="T23" s="48">
        <v>49.7</v>
      </c>
      <c r="U23" s="50"/>
      <c r="V23" s="50"/>
      <c r="W23" s="65"/>
      <c r="X23" s="66"/>
      <c r="Y23" s="47"/>
      <c r="AA23" s="109">
        <f>SUM(C23:N23)</f>
        <v>100</v>
      </c>
      <c r="AB23" s="110"/>
    </row>
    <row r="24" spans="2:29" ht="12.75">
      <c r="B24" s="15">
        <v>11</v>
      </c>
      <c r="C24" s="102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>
        <v>0.7309</v>
      </c>
      <c r="P24" s="103"/>
      <c r="Q24" s="104"/>
      <c r="R24" s="103"/>
      <c r="S24" s="104"/>
      <c r="T24" s="103"/>
      <c r="U24" s="7"/>
      <c r="V24" s="7"/>
      <c r="W24" s="55"/>
      <c r="X24" s="55"/>
      <c r="Y24" s="105"/>
      <c r="AA24" s="106">
        <f t="shared" si="0"/>
        <v>0</v>
      </c>
      <c r="AB24" s="107" t="str">
        <f t="shared" si="1"/>
        <v> </v>
      </c>
      <c r="AC24" s="99"/>
    </row>
    <row r="25" spans="2:29" ht="12.75">
      <c r="B25" s="46">
        <v>12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>
        <v>0.7308</v>
      </c>
      <c r="P25" s="48"/>
      <c r="Q25" s="49"/>
      <c r="R25" s="48"/>
      <c r="S25" s="49"/>
      <c r="T25" s="48"/>
      <c r="U25" s="48"/>
      <c r="V25" s="7"/>
      <c r="W25" s="55"/>
      <c r="X25" s="55"/>
      <c r="Y25" s="105"/>
      <c r="AA25" s="106">
        <f t="shared" si="0"/>
        <v>0</v>
      </c>
      <c r="AB25" s="107" t="str">
        <f t="shared" si="1"/>
        <v> </v>
      </c>
      <c r="AC25" s="99"/>
    </row>
    <row r="26" spans="2:29" ht="12.75">
      <c r="B26" s="15">
        <v>13</v>
      </c>
      <c r="C26" s="102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>
        <v>0.7311</v>
      </c>
      <c r="P26" s="103"/>
      <c r="Q26" s="104"/>
      <c r="R26" s="103"/>
      <c r="S26" s="104"/>
      <c r="T26" s="103"/>
      <c r="U26" s="7"/>
      <c r="V26" s="7"/>
      <c r="W26" s="55"/>
      <c r="X26" s="55"/>
      <c r="Y26" s="105"/>
      <c r="AA26" s="106">
        <f t="shared" si="0"/>
        <v>0</v>
      </c>
      <c r="AB26" s="107" t="str">
        <f t="shared" si="1"/>
        <v> </v>
      </c>
      <c r="AC26" s="99"/>
    </row>
    <row r="27" spans="2:29" ht="12.75">
      <c r="B27" s="46">
        <v>14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>
        <v>0.7311</v>
      </c>
      <c r="P27" s="48"/>
      <c r="Q27" s="49"/>
      <c r="R27" s="48"/>
      <c r="S27" s="49"/>
      <c r="T27" s="48"/>
      <c r="U27" s="50"/>
      <c r="V27" s="50"/>
      <c r="W27" s="51"/>
      <c r="X27" s="52"/>
      <c r="Y27" s="53"/>
      <c r="AA27" s="106">
        <f>SUM(C27:N27)</f>
        <v>0</v>
      </c>
      <c r="AB27" s="107" t="str">
        <f>IF(AA27=100,"ОК"," ")</f>
        <v> </v>
      </c>
      <c r="AC27" s="99"/>
    </row>
    <row r="28" spans="2:28" s="108" customFormat="1" ht="12.75">
      <c r="B28" s="46">
        <v>15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>
        <v>0.7312</v>
      </c>
      <c r="P28" s="48"/>
      <c r="Q28" s="49"/>
      <c r="R28" s="48"/>
      <c r="S28" s="50"/>
      <c r="T28" s="48"/>
      <c r="U28" s="50"/>
      <c r="V28" s="50"/>
      <c r="W28" s="51"/>
      <c r="X28" s="52"/>
      <c r="Y28" s="53"/>
      <c r="AA28" s="109">
        <f>SUM(C28:N28)</f>
        <v>0</v>
      </c>
      <c r="AB28" s="110"/>
    </row>
    <row r="29" spans="2:29" ht="12.75">
      <c r="B29" s="16">
        <v>16</v>
      </c>
      <c r="C29" s="10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>
        <v>0.731</v>
      </c>
      <c r="P29" s="103"/>
      <c r="Q29" s="104"/>
      <c r="R29" s="103"/>
      <c r="S29" s="104"/>
      <c r="T29" s="103"/>
      <c r="U29" s="7"/>
      <c r="V29" s="7"/>
      <c r="W29" s="55"/>
      <c r="X29" s="55"/>
      <c r="Y29" s="105"/>
      <c r="AA29" s="106">
        <f t="shared" si="0"/>
        <v>0</v>
      </c>
      <c r="AB29" s="107" t="str">
        <f t="shared" si="1"/>
        <v> </v>
      </c>
      <c r="AC29" s="99"/>
    </row>
    <row r="30" spans="2:29" ht="12.75">
      <c r="B30" s="16">
        <v>17</v>
      </c>
      <c r="C30" s="10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>
        <v>0.7307</v>
      </c>
      <c r="P30" s="103"/>
      <c r="Q30" s="104"/>
      <c r="R30" s="103"/>
      <c r="S30" s="104"/>
      <c r="T30" s="103"/>
      <c r="U30" s="7"/>
      <c r="V30" s="7"/>
      <c r="W30" s="55"/>
      <c r="X30" s="55"/>
      <c r="Y30" s="105"/>
      <c r="AA30" s="106">
        <f t="shared" si="0"/>
        <v>0</v>
      </c>
      <c r="AB30" s="107" t="str">
        <f t="shared" si="1"/>
        <v> </v>
      </c>
      <c r="AC30" s="99"/>
    </row>
    <row r="31" spans="2:28" s="108" customFormat="1" ht="12.75">
      <c r="B31" s="46">
        <v>18</v>
      </c>
      <c r="C31" s="47">
        <v>92.5917</v>
      </c>
      <c r="D31" s="47">
        <v>4.037</v>
      </c>
      <c r="E31" s="47">
        <v>0.9758</v>
      </c>
      <c r="F31" s="47">
        <v>0.1244</v>
      </c>
      <c r="G31" s="47">
        <v>0.205</v>
      </c>
      <c r="H31" s="47">
        <v>0.0045</v>
      </c>
      <c r="I31" s="47">
        <v>0.0682</v>
      </c>
      <c r="J31" s="47">
        <v>0.0538</v>
      </c>
      <c r="K31" s="47">
        <v>0.0609</v>
      </c>
      <c r="L31" s="47">
        <v>0.009</v>
      </c>
      <c r="M31" s="47">
        <v>1.5793</v>
      </c>
      <c r="N31" s="47">
        <v>0.2904</v>
      </c>
      <c r="O31" s="47">
        <v>0.7304</v>
      </c>
      <c r="P31" s="48">
        <v>34.83</v>
      </c>
      <c r="Q31" s="49">
        <v>8319</v>
      </c>
      <c r="R31" s="48">
        <v>38.57</v>
      </c>
      <c r="S31" s="50">
        <v>9212</v>
      </c>
      <c r="T31" s="48">
        <v>49.71</v>
      </c>
      <c r="U31" s="50">
        <v>-11.3</v>
      </c>
      <c r="V31" s="50">
        <v>-10</v>
      </c>
      <c r="W31" s="51" t="s">
        <v>68</v>
      </c>
      <c r="X31" s="52">
        <v>0.006</v>
      </c>
      <c r="Y31" s="53">
        <v>0.0001</v>
      </c>
      <c r="AA31" s="109">
        <f>SUM(C31:N31)</f>
        <v>100.00000000000001</v>
      </c>
      <c r="AB31" s="110"/>
    </row>
    <row r="32" spans="2:28" s="112" customFormat="1" ht="12.75">
      <c r="B32" s="46">
        <v>19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>
        <v>0.7308</v>
      </c>
      <c r="P32" s="62"/>
      <c r="Q32" s="63"/>
      <c r="R32" s="62"/>
      <c r="S32" s="64"/>
      <c r="T32" s="62"/>
      <c r="U32" s="64"/>
      <c r="V32" s="64"/>
      <c r="W32" s="51"/>
      <c r="X32" s="52"/>
      <c r="Y32" s="53"/>
      <c r="AA32" s="113">
        <f>SUM(C32:N32)</f>
        <v>0</v>
      </c>
      <c r="AB32" s="114"/>
    </row>
    <row r="33" spans="2:29" ht="12.75">
      <c r="B33" s="16">
        <v>20</v>
      </c>
      <c r="C33" s="10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>
        <v>0.7311</v>
      </c>
      <c r="P33" s="103"/>
      <c r="Q33" s="104"/>
      <c r="R33" s="103"/>
      <c r="S33" s="104"/>
      <c r="T33" s="103"/>
      <c r="U33" s="7"/>
      <c r="V33" s="7"/>
      <c r="W33" s="55"/>
      <c r="X33" s="55"/>
      <c r="Y33" s="105"/>
      <c r="AA33" s="106">
        <f t="shared" si="0"/>
        <v>0</v>
      </c>
      <c r="AB33" s="107" t="str">
        <f t="shared" si="1"/>
        <v> </v>
      </c>
      <c r="AC33" s="99"/>
    </row>
    <row r="34" spans="2:29" ht="12.75">
      <c r="B34" s="16">
        <v>21</v>
      </c>
      <c r="C34" s="10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>
        <v>0.7312</v>
      </c>
      <c r="P34" s="103"/>
      <c r="Q34" s="104"/>
      <c r="R34" s="103"/>
      <c r="S34" s="104"/>
      <c r="T34" s="103"/>
      <c r="U34" s="7"/>
      <c r="V34" s="7"/>
      <c r="W34" s="55"/>
      <c r="X34" s="55"/>
      <c r="Y34" s="105"/>
      <c r="AA34" s="106">
        <f t="shared" si="0"/>
        <v>0</v>
      </c>
      <c r="AB34" s="107" t="str">
        <f t="shared" si="1"/>
        <v> </v>
      </c>
      <c r="AC34" s="99"/>
    </row>
    <row r="35" spans="2:29" ht="12.75">
      <c r="B35" s="16">
        <v>22</v>
      </c>
      <c r="C35" s="10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>
        <v>0.7313</v>
      </c>
      <c r="P35" s="103"/>
      <c r="Q35" s="104"/>
      <c r="R35" s="103"/>
      <c r="S35" s="104"/>
      <c r="T35" s="103"/>
      <c r="U35" s="7"/>
      <c r="V35" s="7"/>
      <c r="W35" s="55"/>
      <c r="X35" s="55"/>
      <c r="Y35" s="105"/>
      <c r="AA35" s="106">
        <f t="shared" si="0"/>
        <v>0</v>
      </c>
      <c r="AB35" s="107" t="str">
        <f t="shared" si="1"/>
        <v> </v>
      </c>
      <c r="AC35" s="99"/>
    </row>
    <row r="36" spans="2:29" ht="12.75">
      <c r="B36" s="16">
        <v>23</v>
      </c>
      <c r="C36" s="10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>
        <v>0.7316</v>
      </c>
      <c r="P36" s="103"/>
      <c r="Q36" s="104"/>
      <c r="R36" s="103"/>
      <c r="S36" s="104"/>
      <c r="T36" s="103"/>
      <c r="U36" s="7"/>
      <c r="V36" s="7"/>
      <c r="W36" s="55"/>
      <c r="X36" s="55"/>
      <c r="Y36" s="105"/>
      <c r="AA36" s="106">
        <f t="shared" si="0"/>
        <v>0</v>
      </c>
      <c r="AB36" s="107" t="str">
        <f t="shared" si="1"/>
        <v> </v>
      </c>
      <c r="AC36" s="99"/>
    </row>
    <row r="37" spans="2:28" s="112" customFormat="1" ht="12.75">
      <c r="B37" s="46">
        <v>24</v>
      </c>
      <c r="C37" s="61">
        <v>92.7143</v>
      </c>
      <c r="D37" s="61">
        <v>4.028</v>
      </c>
      <c r="E37" s="61">
        <v>0.9582</v>
      </c>
      <c r="F37" s="61">
        <v>0.1248</v>
      </c>
      <c r="G37" s="61">
        <v>0.21</v>
      </c>
      <c r="H37" s="61">
        <v>0.0045</v>
      </c>
      <c r="I37" s="61">
        <v>0.0621</v>
      </c>
      <c r="J37" s="61">
        <v>0.0508</v>
      </c>
      <c r="K37" s="61">
        <v>0.0823</v>
      </c>
      <c r="L37" s="61">
        <v>0.0091</v>
      </c>
      <c r="M37" s="61">
        <v>1.4964</v>
      </c>
      <c r="N37" s="61">
        <v>0.2595</v>
      </c>
      <c r="O37" s="61">
        <v>0.7314</v>
      </c>
      <c r="P37" s="62">
        <v>34.88</v>
      </c>
      <c r="Q37" s="63">
        <v>8331</v>
      </c>
      <c r="R37" s="62">
        <v>38.62</v>
      </c>
      <c r="S37" s="64">
        <v>9225</v>
      </c>
      <c r="T37" s="62">
        <v>49.79</v>
      </c>
      <c r="U37" s="64"/>
      <c r="V37" s="64"/>
      <c r="W37" s="51"/>
      <c r="X37" s="52"/>
      <c r="Y37" s="53"/>
      <c r="AA37" s="113">
        <f>SUM(C37:N37)</f>
        <v>99.99999999999999</v>
      </c>
      <c r="AB37" s="114"/>
    </row>
    <row r="38" spans="2:29" ht="12.75">
      <c r="B38" s="16">
        <v>25</v>
      </c>
      <c r="C38" s="10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>
        <v>0.7312</v>
      </c>
      <c r="P38" s="103"/>
      <c r="Q38" s="104"/>
      <c r="R38" s="103"/>
      <c r="S38" s="104"/>
      <c r="T38" s="103"/>
      <c r="U38" s="7"/>
      <c r="V38" s="7"/>
      <c r="W38" s="55"/>
      <c r="X38" s="55"/>
      <c r="Y38" s="105"/>
      <c r="AA38" s="106">
        <f t="shared" si="0"/>
        <v>0</v>
      </c>
      <c r="AB38" s="107" t="str">
        <f t="shared" si="1"/>
        <v> </v>
      </c>
      <c r="AC38" s="99"/>
    </row>
    <row r="39" spans="2:28" s="108" customFormat="1" ht="12.75">
      <c r="B39" s="46">
        <v>26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>
        <v>0.731</v>
      </c>
      <c r="P39" s="48"/>
      <c r="Q39" s="49"/>
      <c r="R39" s="48"/>
      <c r="S39" s="50"/>
      <c r="T39" s="48"/>
      <c r="U39" s="50"/>
      <c r="V39" s="50"/>
      <c r="W39" s="65"/>
      <c r="X39" s="66"/>
      <c r="Y39" s="47"/>
      <c r="AA39" s="113">
        <f>SUM(C39:N39)</f>
        <v>0</v>
      </c>
      <c r="AB39" s="110"/>
    </row>
    <row r="40" spans="2:29" ht="12.75">
      <c r="B40" s="16">
        <v>27</v>
      </c>
      <c r="C40" s="10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>
        <v>0.7311</v>
      </c>
      <c r="P40" s="103"/>
      <c r="Q40" s="104"/>
      <c r="R40" s="103"/>
      <c r="S40" s="104"/>
      <c r="T40" s="103"/>
      <c r="U40" s="7"/>
      <c r="V40" s="7"/>
      <c r="W40" s="55"/>
      <c r="X40" s="55"/>
      <c r="Y40" s="105"/>
      <c r="AA40" s="106">
        <f t="shared" si="0"/>
        <v>0</v>
      </c>
      <c r="AB40" s="107" t="str">
        <f t="shared" si="1"/>
        <v> </v>
      </c>
      <c r="AC40" s="99"/>
    </row>
    <row r="41" spans="2:29" ht="12.75">
      <c r="B41" s="16">
        <v>28</v>
      </c>
      <c r="C41" s="10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>
        <v>0.7312</v>
      </c>
      <c r="P41" s="103"/>
      <c r="Q41" s="104"/>
      <c r="R41" s="103"/>
      <c r="S41" s="104"/>
      <c r="T41" s="103"/>
      <c r="U41" s="7"/>
      <c r="V41" s="7"/>
      <c r="W41" s="55"/>
      <c r="X41" s="55"/>
      <c r="Y41" s="105"/>
      <c r="AA41" s="106">
        <f t="shared" si="0"/>
        <v>0</v>
      </c>
      <c r="AB41" s="107" t="str">
        <f t="shared" si="1"/>
        <v> </v>
      </c>
      <c r="AC41" s="99"/>
    </row>
    <row r="42" spans="2:29" ht="12.75" customHeight="1">
      <c r="B42" s="16">
        <v>29</v>
      </c>
      <c r="C42" s="10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>
        <v>0.7317</v>
      </c>
      <c r="P42" s="103"/>
      <c r="Q42" s="104"/>
      <c r="R42" s="103"/>
      <c r="S42" s="104"/>
      <c r="T42" s="103"/>
      <c r="U42" s="7"/>
      <c r="V42" s="7"/>
      <c r="W42" s="55"/>
      <c r="X42" s="55"/>
      <c r="Y42" s="105"/>
      <c r="AA42" s="106">
        <f t="shared" si="0"/>
        <v>0</v>
      </c>
      <c r="AB42" s="107" t="str">
        <f t="shared" si="1"/>
        <v> </v>
      </c>
      <c r="AC42" s="99"/>
    </row>
    <row r="43" spans="2:29" ht="12.75" customHeight="1">
      <c r="B43" s="16">
        <v>30</v>
      </c>
      <c r="C43" s="10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>
        <v>0.7313</v>
      </c>
      <c r="P43" s="103"/>
      <c r="Q43" s="104"/>
      <c r="R43" s="103"/>
      <c r="S43" s="104"/>
      <c r="T43" s="103"/>
      <c r="U43" s="7"/>
      <c r="V43" s="7"/>
      <c r="W43" s="55"/>
      <c r="X43" s="55"/>
      <c r="Y43" s="105"/>
      <c r="AA43" s="106"/>
      <c r="AB43" s="107"/>
      <c r="AC43" s="99"/>
    </row>
    <row r="44" spans="2:29" ht="12.75" customHeight="1">
      <c r="B44" s="16">
        <v>31</v>
      </c>
      <c r="C44" s="10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>
        <v>0.7306</v>
      </c>
      <c r="P44" s="103"/>
      <c r="Q44" s="104"/>
      <c r="R44" s="103"/>
      <c r="S44" s="104"/>
      <c r="T44" s="115"/>
      <c r="U44" s="7"/>
      <c r="V44" s="7"/>
      <c r="W44" s="55"/>
      <c r="X44" s="55"/>
      <c r="Y44" s="105"/>
      <c r="AA44" s="106">
        <f t="shared" si="0"/>
        <v>0</v>
      </c>
      <c r="AB44" s="107" t="str">
        <f t="shared" si="1"/>
        <v> </v>
      </c>
      <c r="AC44" s="99"/>
    </row>
    <row r="45" spans="2:29" ht="14.25" customHeight="1" hidden="1">
      <c r="B45" s="5">
        <v>31</v>
      </c>
      <c r="C45" s="1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/>
      <c r="U45" s="8"/>
      <c r="V45" s="8"/>
      <c r="W45" s="8"/>
      <c r="X45" s="8"/>
      <c r="Y45" s="9"/>
      <c r="AA45" s="106">
        <f>SUM(D45:N45,P45)</f>
        <v>0</v>
      </c>
      <c r="AB45" s="107"/>
      <c r="AC45" s="99"/>
    </row>
    <row r="46" spans="3:29" ht="12.75"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AA46" s="106"/>
      <c r="AB46" s="107"/>
      <c r="AC46" s="99"/>
    </row>
    <row r="47" spans="3:4" ht="12.75">
      <c r="C47" s="1"/>
      <c r="D47" s="1"/>
    </row>
    <row r="48" spans="3:29" s="1" customFormat="1" ht="15">
      <c r="C48" s="11" t="s">
        <v>49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 t="s">
        <v>50</v>
      </c>
      <c r="Q48" s="11"/>
      <c r="R48" s="11"/>
      <c r="S48" s="11"/>
      <c r="T48" s="56"/>
      <c r="U48" s="57"/>
      <c r="V48" s="57"/>
      <c r="W48" s="84">
        <v>42521</v>
      </c>
      <c r="X48" s="85"/>
      <c r="Y48" s="58"/>
      <c r="AC48" s="59"/>
    </row>
    <row r="49" spans="4:29" s="1" customFormat="1" ht="12.75">
      <c r="D49" s="1" t="s">
        <v>27</v>
      </c>
      <c r="O49" s="2"/>
      <c r="P49" s="60" t="s">
        <v>29</v>
      </c>
      <c r="Q49" s="60"/>
      <c r="T49" s="2"/>
      <c r="U49" s="2" t="s">
        <v>0</v>
      </c>
      <c r="W49" s="2"/>
      <c r="X49" s="2" t="s">
        <v>16</v>
      </c>
      <c r="AC49" s="59"/>
    </row>
    <row r="50" spans="3:29" s="1" customFormat="1" ht="18" customHeight="1">
      <c r="C50" s="11" t="s">
        <v>51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 t="s">
        <v>1</v>
      </c>
      <c r="P50" s="11" t="s">
        <v>52</v>
      </c>
      <c r="Q50" s="11"/>
      <c r="R50" s="11"/>
      <c r="S50" s="11"/>
      <c r="T50" s="11"/>
      <c r="U50" s="57"/>
      <c r="V50" s="57"/>
      <c r="W50" s="84">
        <v>42521</v>
      </c>
      <c r="X50" s="85"/>
      <c r="Y50" s="11"/>
      <c r="AC50" s="59"/>
    </row>
    <row r="51" spans="4:29" s="1" customFormat="1" ht="12.75">
      <c r="D51" s="1" t="s">
        <v>28</v>
      </c>
      <c r="O51" s="2"/>
      <c r="P51" s="2" t="s">
        <v>29</v>
      </c>
      <c r="Q51" s="2"/>
      <c r="T51" s="2"/>
      <c r="U51" s="2" t="s">
        <v>0</v>
      </c>
      <c r="W51" s="2"/>
      <c r="X51" s="1" t="s">
        <v>16</v>
      </c>
      <c r="AC51" s="59"/>
    </row>
  </sheetData>
  <sheetProtection/>
  <mergeCells count="32">
    <mergeCell ref="N11:N13"/>
    <mergeCell ref="E11:E13"/>
    <mergeCell ref="W50:X50"/>
    <mergeCell ref="C10:N10"/>
    <mergeCell ref="T11:T13"/>
    <mergeCell ref="O10:T10"/>
    <mergeCell ref="V10:V13"/>
    <mergeCell ref="W48:X48"/>
    <mergeCell ref="H11:H13"/>
    <mergeCell ref="O11:O13"/>
    <mergeCell ref="W10:W13"/>
    <mergeCell ref="X10:X13"/>
    <mergeCell ref="C6:AA6"/>
    <mergeCell ref="Y10:Y13"/>
    <mergeCell ref="U10:U13"/>
    <mergeCell ref="D11:D13"/>
    <mergeCell ref="G11:G13"/>
    <mergeCell ref="P11:P13"/>
    <mergeCell ref="R11:R13"/>
    <mergeCell ref="B8:Y8"/>
    <mergeCell ref="K11:K13"/>
    <mergeCell ref="J11:J13"/>
    <mergeCell ref="B7:Y7"/>
    <mergeCell ref="B10:B13"/>
    <mergeCell ref="F11:F13"/>
    <mergeCell ref="Q11:Q13"/>
    <mergeCell ref="S11:S13"/>
    <mergeCell ref="C46:Y46"/>
    <mergeCell ref="C11:C13"/>
    <mergeCell ref="M11:M13"/>
    <mergeCell ref="I11:I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view="pageBreakPreview" zoomScale="80" zoomScaleSheetLayoutView="80" workbookViewId="0" topLeftCell="B19">
      <selection activeCell="X36" sqref="X3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4" customWidth="1"/>
  </cols>
  <sheetData>
    <row r="1" spans="2:24" ht="12.75">
      <c r="B1" s="67" t="s">
        <v>30</v>
      </c>
      <c r="C1" s="67"/>
      <c r="D1" s="67"/>
      <c r="E1" s="67"/>
      <c r="F1" s="38"/>
      <c r="G1" s="38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2:24" ht="12.75">
      <c r="B2" s="67" t="s">
        <v>31</v>
      </c>
      <c r="C2" s="67"/>
      <c r="D2" s="67"/>
      <c r="E2" s="67"/>
      <c r="F2" s="38"/>
      <c r="G2" s="38"/>
      <c r="H2" s="3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2:25" ht="12.75">
      <c r="B3" s="68" t="s">
        <v>54</v>
      </c>
      <c r="C3" s="68"/>
      <c r="D3" s="68"/>
      <c r="E3" s="67"/>
      <c r="F3" s="38"/>
      <c r="G3" s="38"/>
      <c r="H3" s="38"/>
      <c r="I3" s="35"/>
      <c r="J3" s="39"/>
      <c r="K3" s="39"/>
      <c r="L3" s="39"/>
      <c r="M3" s="39"/>
      <c r="N3" s="39"/>
      <c r="O3" s="40"/>
      <c r="P3" s="40"/>
      <c r="Q3" s="40"/>
      <c r="R3" s="40"/>
      <c r="S3" s="40"/>
      <c r="T3" s="40"/>
      <c r="U3" s="40"/>
      <c r="V3" s="40"/>
      <c r="W3" s="40"/>
      <c r="X3" s="40"/>
      <c r="Y3" s="3"/>
    </row>
    <row r="4" spans="2:25" ht="12.75">
      <c r="B4" s="38"/>
      <c r="C4" s="38"/>
      <c r="D4" s="38"/>
      <c r="E4" s="38"/>
      <c r="F4" s="38"/>
      <c r="G4" s="38"/>
      <c r="H4" s="38"/>
      <c r="I4" s="35"/>
      <c r="J4" s="39"/>
      <c r="K4" s="39"/>
      <c r="L4" s="39"/>
      <c r="M4" s="39"/>
      <c r="N4" s="39"/>
      <c r="O4" s="40"/>
      <c r="P4" s="40"/>
      <c r="Q4" s="40"/>
      <c r="R4" s="40"/>
      <c r="S4" s="40"/>
      <c r="T4" s="40"/>
      <c r="U4" s="40"/>
      <c r="V4" s="40"/>
      <c r="W4" s="40"/>
      <c r="X4" s="40"/>
      <c r="Y4" s="3"/>
    </row>
    <row r="5" spans="2:25" ht="15">
      <c r="B5" s="35"/>
      <c r="C5" s="94" t="s">
        <v>36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19"/>
    </row>
    <row r="6" spans="2:29" ht="18" customHeight="1">
      <c r="B6" s="70" t="s">
        <v>53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45"/>
      <c r="AA6" s="45"/>
      <c r="AC6" s="4"/>
    </row>
    <row r="7" spans="2:29" ht="18" customHeight="1">
      <c r="B7" s="83" t="s">
        <v>67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45"/>
      <c r="AA7" s="45"/>
      <c r="AC7" s="4"/>
    </row>
    <row r="8" spans="2:25" ht="24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20"/>
    </row>
    <row r="9" spans="2:26" ht="30" customHeight="1">
      <c r="B9" s="71" t="s">
        <v>26</v>
      </c>
      <c r="C9" s="86" t="s">
        <v>41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95" t="s">
        <v>42</v>
      </c>
      <c r="X9" s="96" t="s">
        <v>44</v>
      </c>
      <c r="Y9" s="21"/>
      <c r="Z9"/>
    </row>
    <row r="10" spans="2:26" ht="48.75" customHeight="1">
      <c r="B10" s="72"/>
      <c r="C10" s="77" t="s">
        <v>61</v>
      </c>
      <c r="D10" s="74"/>
      <c r="E10" s="74"/>
      <c r="F10" s="74"/>
      <c r="G10" s="74"/>
      <c r="H10" s="74"/>
      <c r="I10" s="74"/>
      <c r="J10" s="74"/>
      <c r="K10" s="74"/>
      <c r="L10" s="74"/>
      <c r="M10" s="71"/>
      <c r="N10" s="71"/>
      <c r="O10" s="71"/>
      <c r="P10" s="71"/>
      <c r="Q10" s="71"/>
      <c r="R10" s="71"/>
      <c r="S10" s="71"/>
      <c r="T10" s="71"/>
      <c r="U10" s="71"/>
      <c r="V10" s="90"/>
      <c r="W10" s="95"/>
      <c r="X10" s="97"/>
      <c r="Y10" s="21"/>
      <c r="Z10"/>
    </row>
    <row r="11" spans="2:26" ht="15.75" customHeight="1">
      <c r="B11" s="72"/>
      <c r="C11" s="77"/>
      <c r="D11" s="74"/>
      <c r="E11" s="74"/>
      <c r="F11" s="74"/>
      <c r="G11" s="74"/>
      <c r="H11" s="74"/>
      <c r="I11" s="74"/>
      <c r="J11" s="74"/>
      <c r="K11" s="74"/>
      <c r="L11" s="74"/>
      <c r="M11" s="72"/>
      <c r="N11" s="72"/>
      <c r="O11" s="72"/>
      <c r="P11" s="72"/>
      <c r="Q11" s="72"/>
      <c r="R11" s="72"/>
      <c r="S11" s="72"/>
      <c r="T11" s="72"/>
      <c r="U11" s="72"/>
      <c r="V11" s="91"/>
      <c r="W11" s="95"/>
      <c r="X11" s="97"/>
      <c r="Y11" s="21"/>
      <c r="Z11"/>
    </row>
    <row r="12" spans="2:26" ht="30" customHeight="1">
      <c r="B12" s="73"/>
      <c r="C12" s="77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75"/>
      <c r="O12" s="75"/>
      <c r="P12" s="75"/>
      <c r="Q12" s="75"/>
      <c r="R12" s="75"/>
      <c r="S12" s="75"/>
      <c r="T12" s="75"/>
      <c r="U12" s="75"/>
      <c r="V12" s="92"/>
      <c r="W12" s="95"/>
      <c r="X12" s="98"/>
      <c r="Y12" s="21"/>
      <c r="Z12"/>
    </row>
    <row r="13" spans="2:27" ht="15.75" customHeight="1">
      <c r="B13" s="15">
        <v>1</v>
      </c>
      <c r="C13" s="69">
        <v>106907.61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31">
        <f>SUM(C13:V13)</f>
        <v>106907.61</v>
      </c>
      <c r="X13" s="42">
        <v>35.01</v>
      </c>
      <c r="Y13" s="22"/>
      <c r="Z13" s="89" t="s">
        <v>45</v>
      </c>
      <c r="AA13" s="89"/>
    </row>
    <row r="14" spans="2:27" ht="15.75">
      <c r="B14" s="15">
        <v>2</v>
      </c>
      <c r="C14" s="69">
        <v>1945.86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31">
        <f aca="true" t="shared" si="0" ref="W14:W42">SUM(C14:V14)</f>
        <v>1945.86</v>
      </c>
      <c r="X14" s="29">
        <f>IF(Паспорт!P15&gt;0,Паспорт!P15,X13)</f>
        <v>35.01</v>
      </c>
      <c r="Y14" s="22"/>
      <c r="Z14" s="89"/>
      <c r="AA14" s="89"/>
    </row>
    <row r="15" spans="2:27" ht="15.75">
      <c r="B15" s="15">
        <v>3</v>
      </c>
      <c r="C15" s="69">
        <v>1002.55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1">
        <f t="shared" si="0"/>
        <v>1002.55</v>
      </c>
      <c r="X15" s="29">
        <f>IF(Паспорт!P16&gt;0,Паспорт!P16,X14)</f>
        <v>35.01</v>
      </c>
      <c r="Y15" s="22"/>
      <c r="Z15" s="89"/>
      <c r="AA15" s="89"/>
    </row>
    <row r="16" spans="2:27" ht="15.75">
      <c r="B16" s="15">
        <v>4</v>
      </c>
      <c r="C16" s="69">
        <v>118455.36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1">
        <f t="shared" si="0"/>
        <v>118455.36</v>
      </c>
      <c r="X16" s="29">
        <f>IF(Паспорт!P17&gt;0,Паспорт!P17,X15)</f>
        <v>34.85</v>
      </c>
      <c r="Y16" s="22"/>
      <c r="Z16" s="89"/>
      <c r="AA16" s="89"/>
    </row>
    <row r="17" spans="2:27" ht="15.75">
      <c r="B17" s="15">
        <v>5</v>
      </c>
      <c r="C17" s="69">
        <v>153088.84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1">
        <f t="shared" si="0"/>
        <v>153088.84</v>
      </c>
      <c r="X17" s="29">
        <f>IF(Паспорт!P18&gt;0,Паспорт!P18,X16)</f>
        <v>34.85</v>
      </c>
      <c r="Y17" s="22"/>
      <c r="Z17" s="89"/>
      <c r="AA17" s="89"/>
    </row>
    <row r="18" spans="2:27" ht="15.75" customHeight="1">
      <c r="B18" s="15">
        <v>6</v>
      </c>
      <c r="C18" s="69">
        <v>111531.59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1">
        <f t="shared" si="0"/>
        <v>111531.59</v>
      </c>
      <c r="X18" s="29">
        <f>IF(Паспорт!P19&gt;0,Паспорт!P19,X17)</f>
        <v>34.85</v>
      </c>
      <c r="Y18" s="22"/>
      <c r="Z18" s="89"/>
      <c r="AA18" s="89"/>
    </row>
    <row r="19" spans="2:27" ht="15.75">
      <c r="B19" s="15">
        <v>7</v>
      </c>
      <c r="C19" s="69">
        <v>64401.19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1">
        <f t="shared" si="0"/>
        <v>64401.19</v>
      </c>
      <c r="X19" s="29">
        <f>IF(Паспорт!P20&gt;0,Паспорт!P20,X18)</f>
        <v>34.85</v>
      </c>
      <c r="Y19" s="22"/>
      <c r="Z19" s="89"/>
      <c r="AA19" s="89"/>
    </row>
    <row r="20" spans="2:27" ht="15.75">
      <c r="B20" s="15">
        <v>8</v>
      </c>
      <c r="C20" s="69">
        <v>38537.53999999999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1">
        <f t="shared" si="0"/>
        <v>38537.53999999999</v>
      </c>
      <c r="X20" s="29">
        <f>IF(Паспорт!P21&gt;0,Паспорт!P21,X19)</f>
        <v>34.85</v>
      </c>
      <c r="Y20" s="22"/>
      <c r="Z20" s="89"/>
      <c r="AA20" s="89"/>
    </row>
    <row r="21" spans="2:26" ht="15" customHeight="1">
      <c r="B21" s="15">
        <v>9</v>
      </c>
      <c r="C21" s="69">
        <v>8951.84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1">
        <f t="shared" si="0"/>
        <v>8951.84</v>
      </c>
      <c r="X21" s="29">
        <f>IF(Паспорт!P22&gt;0,Паспорт!P22,X20)</f>
        <v>34.85</v>
      </c>
      <c r="Y21" s="22"/>
      <c r="Z21" s="28"/>
    </row>
    <row r="22" spans="2:26" ht="15.75">
      <c r="B22" s="15">
        <v>10</v>
      </c>
      <c r="C22" s="69">
        <v>32147.32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1">
        <f t="shared" si="0"/>
        <v>32147.32</v>
      </c>
      <c r="X22" s="29">
        <f>IF(Паспорт!P23&gt;0,Паспорт!P23,X21)</f>
        <v>34.81</v>
      </c>
      <c r="Y22" s="22"/>
      <c r="Z22" s="28"/>
    </row>
    <row r="23" spans="2:26" ht="15.75">
      <c r="B23" s="15">
        <v>11</v>
      </c>
      <c r="C23" s="69">
        <v>67929.87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1">
        <f t="shared" si="0"/>
        <v>67929.87</v>
      </c>
      <c r="X23" s="29">
        <f>IF(Паспорт!P24&gt;0,Паспорт!P24,X22)</f>
        <v>34.81</v>
      </c>
      <c r="Y23" s="22"/>
      <c r="Z23" s="28"/>
    </row>
    <row r="24" spans="2:26" ht="15.75">
      <c r="B24" s="15">
        <v>12</v>
      </c>
      <c r="C24" s="69">
        <v>111390.31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1">
        <f t="shared" si="0"/>
        <v>111390.31</v>
      </c>
      <c r="X24" s="29">
        <f>IF(Паспорт!P25&gt;0,Паспорт!P25,X23)</f>
        <v>34.81</v>
      </c>
      <c r="Y24" s="22"/>
      <c r="Z24" s="28"/>
    </row>
    <row r="25" spans="2:26" ht="15.75">
      <c r="B25" s="15">
        <v>13</v>
      </c>
      <c r="C25" s="69">
        <v>123112.13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1">
        <f t="shared" si="0"/>
        <v>123112.13</v>
      </c>
      <c r="X25" s="29">
        <f>IF(Паспорт!P26&gt;0,Паспорт!P26,X24)</f>
        <v>34.81</v>
      </c>
      <c r="Y25" s="22"/>
      <c r="Z25" s="28"/>
    </row>
    <row r="26" spans="2:26" ht="15.75">
      <c r="B26" s="15">
        <v>14</v>
      </c>
      <c r="C26" s="69">
        <v>120980.65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1">
        <f t="shared" si="0"/>
        <v>120980.65</v>
      </c>
      <c r="X26" s="29">
        <f>IF(Паспорт!P27&gt;0,Паспорт!P27,X25)</f>
        <v>34.81</v>
      </c>
      <c r="Y26" s="22"/>
      <c r="Z26" s="28"/>
    </row>
    <row r="27" spans="2:26" ht="15.75">
      <c r="B27" s="15">
        <v>15</v>
      </c>
      <c r="C27" s="69">
        <v>116313.23999999999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1">
        <f t="shared" si="0"/>
        <v>116313.23999999999</v>
      </c>
      <c r="X27" s="29">
        <f>IF(Паспорт!P28&gt;0,Паспорт!P28,X26)</f>
        <v>34.81</v>
      </c>
      <c r="Y27" s="22"/>
      <c r="Z27" s="28"/>
    </row>
    <row r="28" spans="2:26" ht="15.75">
      <c r="B28" s="16">
        <v>16</v>
      </c>
      <c r="C28" s="69">
        <v>72972.85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1">
        <f t="shared" si="0"/>
        <v>72972.85</v>
      </c>
      <c r="X28" s="29">
        <f>IF(Паспорт!P29&gt;0,Паспорт!P29,X27)</f>
        <v>34.81</v>
      </c>
      <c r="Y28" s="22"/>
      <c r="Z28" s="28"/>
    </row>
    <row r="29" spans="2:26" ht="15.75">
      <c r="B29" s="16">
        <v>17</v>
      </c>
      <c r="C29" s="69">
        <v>25147.64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1">
        <f t="shared" si="0"/>
        <v>25147.64</v>
      </c>
      <c r="X29" s="29">
        <f>IF(Паспорт!P30&gt;0,Паспорт!P30,X28)</f>
        <v>34.81</v>
      </c>
      <c r="Y29" s="22"/>
      <c r="Z29" s="28"/>
    </row>
    <row r="30" spans="2:26" ht="15.75">
      <c r="B30" s="16">
        <v>18</v>
      </c>
      <c r="C30" s="69">
        <v>45080.37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1">
        <f t="shared" si="0"/>
        <v>45080.37</v>
      </c>
      <c r="X30" s="29">
        <f>IF(Паспорт!P31&gt;0,Паспорт!P31,X29)</f>
        <v>34.83</v>
      </c>
      <c r="Y30" s="22"/>
      <c r="Z30" s="28"/>
    </row>
    <row r="31" spans="2:26" ht="15.75">
      <c r="B31" s="16">
        <v>19</v>
      </c>
      <c r="C31" s="69">
        <v>61132.45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1">
        <f t="shared" si="0"/>
        <v>61132.45</v>
      </c>
      <c r="X31" s="29">
        <f>IF(Паспорт!P32&gt;0,Паспорт!P32,X30)</f>
        <v>34.83</v>
      </c>
      <c r="Y31" s="22"/>
      <c r="Z31" s="28"/>
    </row>
    <row r="32" spans="2:26" ht="15.75">
      <c r="B32" s="16">
        <v>20</v>
      </c>
      <c r="C32" s="69">
        <v>80133.48999999999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1">
        <f t="shared" si="0"/>
        <v>80133.48999999999</v>
      </c>
      <c r="X32" s="29">
        <f>IF(Паспорт!P33&gt;0,Паспорт!P33,X31)</f>
        <v>34.83</v>
      </c>
      <c r="Y32" s="22"/>
      <c r="Z32" s="28"/>
    </row>
    <row r="33" spans="2:26" ht="15.75">
      <c r="B33" s="16">
        <v>21</v>
      </c>
      <c r="C33" s="69">
        <v>51780.100000000006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1">
        <f t="shared" si="0"/>
        <v>51780.100000000006</v>
      </c>
      <c r="X33" s="29">
        <f>IF(Паспорт!P34&gt;0,Паспорт!P34,X32)</f>
        <v>34.83</v>
      </c>
      <c r="Y33" s="22"/>
      <c r="Z33" s="28"/>
    </row>
    <row r="34" spans="2:26" ht="15.75">
      <c r="B34" s="16">
        <v>22</v>
      </c>
      <c r="C34" s="69">
        <v>45857.490000000005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1">
        <f t="shared" si="0"/>
        <v>45857.490000000005</v>
      </c>
      <c r="X34" s="29">
        <f>IF(Паспорт!P35&gt;0,Паспорт!P35,X33)</f>
        <v>34.83</v>
      </c>
      <c r="Y34" s="22"/>
      <c r="Z34" s="28"/>
    </row>
    <row r="35" spans="2:26" ht="15.75">
      <c r="B35" s="16">
        <v>23</v>
      </c>
      <c r="C35" s="69">
        <v>8675.94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1">
        <f t="shared" si="0"/>
        <v>8675.94</v>
      </c>
      <c r="X35" s="29">
        <f>IF(Паспорт!P36&gt;0,Паспорт!P36,X34)</f>
        <v>34.83</v>
      </c>
      <c r="Y35" s="22"/>
      <c r="Z35" s="28"/>
    </row>
    <row r="36" spans="2:26" ht="15.75">
      <c r="B36" s="16">
        <v>24</v>
      </c>
      <c r="C36" s="69">
        <v>56767.51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1">
        <f t="shared" si="0"/>
        <v>56767.51</v>
      </c>
      <c r="X36" s="29">
        <f>IF(Паспорт!P37&gt;0,Паспорт!P37,X35)</f>
        <v>34.88</v>
      </c>
      <c r="Y36" s="22"/>
      <c r="Z36" s="28"/>
    </row>
    <row r="37" spans="2:26" ht="15.75">
      <c r="B37" s="16">
        <v>25</v>
      </c>
      <c r="C37" s="69">
        <v>115647.12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1">
        <f t="shared" si="0"/>
        <v>115647.12</v>
      </c>
      <c r="X37" s="29">
        <f>IF(Паспорт!P38&gt;0,Паспорт!P38,X36)</f>
        <v>34.88</v>
      </c>
      <c r="Y37" s="22"/>
      <c r="Z37" s="28"/>
    </row>
    <row r="38" spans="2:26" ht="15.75">
      <c r="B38" s="16">
        <v>26</v>
      </c>
      <c r="C38" s="69">
        <v>122197.72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1">
        <f t="shared" si="0"/>
        <v>122197.72</v>
      </c>
      <c r="X38" s="29">
        <f>IF(Паспорт!P39&gt;0,Паспорт!P39,X37)</f>
        <v>34.88</v>
      </c>
      <c r="Y38" s="22"/>
      <c r="Z38" s="28"/>
    </row>
    <row r="39" spans="2:26" ht="15.75">
      <c r="B39" s="16">
        <v>27</v>
      </c>
      <c r="C39" s="69">
        <v>123676.28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1">
        <f t="shared" si="0"/>
        <v>123676.28</v>
      </c>
      <c r="X39" s="29">
        <f>IF(Паспорт!P40&gt;0,Паспорт!P40,X38)</f>
        <v>34.88</v>
      </c>
      <c r="Y39" s="22"/>
      <c r="Z39" s="28"/>
    </row>
    <row r="40" spans="2:26" ht="15.75">
      <c r="B40" s="16">
        <v>28</v>
      </c>
      <c r="C40" s="69">
        <v>125075.89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1">
        <f t="shared" si="0"/>
        <v>125075.89</v>
      </c>
      <c r="X40" s="29">
        <f>IF(Паспорт!P41&gt;0,Паспорт!P41,X39)</f>
        <v>34.88</v>
      </c>
      <c r="Y40" s="22"/>
      <c r="Z40" s="28"/>
    </row>
    <row r="41" spans="2:26" ht="12.75" customHeight="1">
      <c r="B41" s="16">
        <v>29</v>
      </c>
      <c r="C41" s="69">
        <v>110300.73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1">
        <f t="shared" si="0"/>
        <v>110300.73</v>
      </c>
      <c r="X41" s="29">
        <f>IF(Паспорт!P42&gt;0,Паспорт!P42,X40)</f>
        <v>34.88</v>
      </c>
      <c r="Y41" s="22"/>
      <c r="Z41" s="28"/>
    </row>
    <row r="42" spans="2:26" ht="12.75" customHeight="1">
      <c r="B42" s="16">
        <v>30</v>
      </c>
      <c r="C42" s="69">
        <v>72526.06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1">
        <f t="shared" si="0"/>
        <v>72526.06</v>
      </c>
      <c r="X42" s="29">
        <f>IF(Паспорт!P44&gt;0,Паспорт!P44,X41)</f>
        <v>34.88</v>
      </c>
      <c r="Y42" s="22"/>
      <c r="Z42" s="28"/>
    </row>
    <row r="43" spans="2:27" ht="66" customHeight="1">
      <c r="B43" s="16" t="s">
        <v>42</v>
      </c>
      <c r="C43" s="33">
        <f aca="true" t="shared" si="1" ref="C43:W43">SUM(C13:C42)</f>
        <v>2293667.54</v>
      </c>
      <c r="D43" s="33">
        <f t="shared" si="1"/>
        <v>0</v>
      </c>
      <c r="E43" s="33">
        <f t="shared" si="1"/>
        <v>0</v>
      </c>
      <c r="F43" s="33">
        <f t="shared" si="1"/>
        <v>0</v>
      </c>
      <c r="G43" s="33">
        <f t="shared" si="1"/>
        <v>0</v>
      </c>
      <c r="H43" s="33">
        <f t="shared" si="1"/>
        <v>0</v>
      </c>
      <c r="I43" s="33">
        <f t="shared" si="1"/>
        <v>0</v>
      </c>
      <c r="J43" s="33">
        <f t="shared" si="1"/>
        <v>0</v>
      </c>
      <c r="K43" s="33">
        <f t="shared" si="1"/>
        <v>0</v>
      </c>
      <c r="L43" s="33">
        <f t="shared" si="1"/>
        <v>0</v>
      </c>
      <c r="M43" s="33">
        <f t="shared" si="1"/>
        <v>0</v>
      </c>
      <c r="N43" s="33">
        <f t="shared" si="1"/>
        <v>0</v>
      </c>
      <c r="O43" s="33">
        <f t="shared" si="1"/>
        <v>0</v>
      </c>
      <c r="P43" s="33">
        <f t="shared" si="1"/>
        <v>0</v>
      </c>
      <c r="Q43" s="33">
        <f t="shared" si="1"/>
        <v>0</v>
      </c>
      <c r="R43" s="33">
        <f t="shared" si="1"/>
        <v>0</v>
      </c>
      <c r="S43" s="33">
        <f t="shared" si="1"/>
        <v>0</v>
      </c>
      <c r="T43" s="33">
        <f t="shared" si="1"/>
        <v>0</v>
      </c>
      <c r="U43" s="33">
        <f t="shared" si="1"/>
        <v>0</v>
      </c>
      <c r="V43" s="33">
        <f t="shared" si="1"/>
        <v>0</v>
      </c>
      <c r="W43" s="32">
        <f t="shared" si="1"/>
        <v>2293667.54</v>
      </c>
      <c r="X43" s="30">
        <f>SUMPRODUCT(X13:X42,W13:W42)/SUM(W13:W42)</f>
        <v>34.85292533472397</v>
      </c>
      <c r="Y43" s="27"/>
      <c r="Z43" s="93" t="s">
        <v>43</v>
      </c>
      <c r="AA43" s="93"/>
    </row>
    <row r="44" spans="2:26" ht="14.25" customHeight="1" hidden="1">
      <c r="B44" s="5">
        <v>31</v>
      </c>
      <c r="C44" s="1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23"/>
      <c r="Z44"/>
    </row>
    <row r="45" spans="3:26" ht="12.75"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24"/>
      <c r="Z45"/>
    </row>
    <row r="46" spans="3:4" ht="12.75">
      <c r="C46" s="1"/>
      <c r="D46" s="1"/>
    </row>
    <row r="47" spans="2:25" ht="15">
      <c r="B47" s="34"/>
      <c r="C47" s="11" t="s">
        <v>55</v>
      </c>
      <c r="D47" s="36"/>
      <c r="E47" s="37"/>
      <c r="F47" s="37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 t="s">
        <v>56</v>
      </c>
      <c r="X47" s="12"/>
      <c r="Y47" s="25"/>
    </row>
    <row r="48" spans="3:25" ht="12.75">
      <c r="C48" s="1"/>
      <c r="D48" s="1" t="s">
        <v>39</v>
      </c>
      <c r="O48" s="2"/>
      <c r="P48" s="14" t="s">
        <v>57</v>
      </c>
      <c r="Q48" s="14"/>
      <c r="W48" s="13" t="s">
        <v>58</v>
      </c>
      <c r="Y48" s="2"/>
    </row>
    <row r="49" spans="3:25" ht="18" customHeight="1">
      <c r="C49" s="11" t="s">
        <v>37</v>
      </c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1</v>
      </c>
      <c r="P49" s="12" t="s">
        <v>38</v>
      </c>
      <c r="Q49" s="12"/>
      <c r="R49" s="12"/>
      <c r="S49" s="12"/>
      <c r="T49" s="12"/>
      <c r="U49" s="12"/>
      <c r="V49" s="12"/>
      <c r="W49" s="12" t="s">
        <v>59</v>
      </c>
      <c r="X49" s="12"/>
      <c r="Y49" s="26"/>
    </row>
    <row r="50" spans="3:25" ht="12.75">
      <c r="C50" s="1"/>
      <c r="D50" s="1" t="s">
        <v>40</v>
      </c>
      <c r="O50" s="2"/>
      <c r="P50" s="13" t="s">
        <v>60</v>
      </c>
      <c r="Q50" s="13"/>
      <c r="W50" s="13" t="s">
        <v>58</v>
      </c>
      <c r="Y50" s="2"/>
    </row>
  </sheetData>
  <sheetProtection/>
  <mergeCells count="30">
    <mergeCell ref="B6:Y6"/>
    <mergeCell ref="B7:Y7"/>
    <mergeCell ref="P10:P12"/>
    <mergeCell ref="Q10:Q12"/>
    <mergeCell ref="C5:X5"/>
    <mergeCell ref="B9:B12"/>
    <mergeCell ref="I10:I12"/>
    <mergeCell ref="C10:C12"/>
    <mergeCell ref="W9:W12"/>
    <mergeCell ref="X9:X12"/>
    <mergeCell ref="D10:D12"/>
    <mergeCell ref="C9:V9"/>
    <mergeCell ref="T10:T12"/>
    <mergeCell ref="U10:U12"/>
    <mergeCell ref="Z43:AA43"/>
    <mergeCell ref="E10:E12"/>
    <mergeCell ref="F10:F12"/>
    <mergeCell ref="G10:G12"/>
    <mergeCell ref="H10:H12"/>
    <mergeCell ref="R10:R12"/>
    <mergeCell ref="S10:S12"/>
    <mergeCell ref="Z13:AA20"/>
    <mergeCell ref="C45:X45"/>
    <mergeCell ref="J10:J12"/>
    <mergeCell ref="K10:K12"/>
    <mergeCell ref="L10:L12"/>
    <mergeCell ref="M10:M12"/>
    <mergeCell ref="V10:V12"/>
    <mergeCell ref="N10:N12"/>
    <mergeCell ref="O10:O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D3" sqref="D3:D32"/>
    </sheetView>
  </sheetViews>
  <sheetFormatPr defaultColWidth="9.00390625" defaultRowHeight="12.75"/>
  <sheetData>
    <row r="1" ht="12.75">
      <c r="A1" t="s">
        <v>62</v>
      </c>
    </row>
    <row r="2" spans="1:3" ht="12.75">
      <c r="A2" t="s">
        <v>63</v>
      </c>
      <c r="B2" t="s">
        <v>64</v>
      </c>
      <c r="C2" t="s">
        <v>64</v>
      </c>
    </row>
    <row r="3" spans="1:4" ht="12.75">
      <c r="A3">
        <v>1</v>
      </c>
      <c r="B3">
        <v>52559.64</v>
      </c>
      <c r="C3">
        <v>54347.97</v>
      </c>
      <c r="D3">
        <f>C3+B3</f>
        <v>106907.61</v>
      </c>
    </row>
    <row r="4" spans="1:4" ht="12.75">
      <c r="A4">
        <v>2</v>
      </c>
      <c r="B4">
        <v>487.03</v>
      </c>
      <c r="C4">
        <v>1458.83</v>
      </c>
      <c r="D4">
        <f aca="true" t="shared" si="0" ref="D4:D32">C4+B4</f>
        <v>1945.86</v>
      </c>
    </row>
    <row r="5" spans="1:4" ht="12.75">
      <c r="A5">
        <v>3</v>
      </c>
      <c r="B5">
        <v>0</v>
      </c>
      <c r="C5">
        <v>1002.55</v>
      </c>
      <c r="D5">
        <f t="shared" si="0"/>
        <v>1002.55</v>
      </c>
    </row>
    <row r="6" spans="1:4" ht="12.75">
      <c r="A6">
        <v>4</v>
      </c>
      <c r="B6">
        <v>57448.93</v>
      </c>
      <c r="C6">
        <v>61006.43</v>
      </c>
      <c r="D6">
        <f t="shared" si="0"/>
        <v>118455.36</v>
      </c>
    </row>
    <row r="7" spans="1:4" ht="12.75">
      <c r="A7">
        <v>5</v>
      </c>
      <c r="B7">
        <v>75271.98</v>
      </c>
      <c r="C7">
        <v>77816.86</v>
      </c>
      <c r="D7">
        <f t="shared" si="0"/>
        <v>153088.84</v>
      </c>
    </row>
    <row r="8" spans="1:4" ht="12.75">
      <c r="A8">
        <v>6</v>
      </c>
      <c r="B8">
        <v>54830.49</v>
      </c>
      <c r="C8">
        <v>56701.1</v>
      </c>
      <c r="D8">
        <f t="shared" si="0"/>
        <v>111531.59</v>
      </c>
    </row>
    <row r="9" spans="1:4" ht="12.75">
      <c r="A9">
        <v>7</v>
      </c>
      <c r="B9">
        <v>31681.01</v>
      </c>
      <c r="C9">
        <v>32720.18</v>
      </c>
      <c r="D9">
        <f t="shared" si="0"/>
        <v>64401.19</v>
      </c>
    </row>
    <row r="10" spans="1:4" ht="12.75">
      <c r="A10">
        <v>8</v>
      </c>
      <c r="B10">
        <v>18959.85</v>
      </c>
      <c r="C10">
        <v>19577.69</v>
      </c>
      <c r="D10">
        <f t="shared" si="0"/>
        <v>38537.53999999999</v>
      </c>
    </row>
    <row r="11" spans="1:4" ht="12.75">
      <c r="A11">
        <v>9</v>
      </c>
      <c r="B11">
        <v>0</v>
      </c>
      <c r="C11">
        <v>8951.84</v>
      </c>
      <c r="D11">
        <f t="shared" si="0"/>
        <v>8951.84</v>
      </c>
    </row>
    <row r="12" spans="1:4" ht="12.75">
      <c r="A12">
        <v>10</v>
      </c>
      <c r="B12">
        <v>0</v>
      </c>
      <c r="C12">
        <v>32147.32</v>
      </c>
      <c r="D12">
        <f t="shared" si="0"/>
        <v>32147.32</v>
      </c>
    </row>
    <row r="13" spans="1:4" ht="12.75">
      <c r="A13">
        <v>11</v>
      </c>
      <c r="B13">
        <v>20702.29</v>
      </c>
      <c r="C13">
        <v>47227.58</v>
      </c>
      <c r="D13">
        <f t="shared" si="0"/>
        <v>67929.87</v>
      </c>
    </row>
    <row r="14" spans="1:4" ht="12.75">
      <c r="A14">
        <v>12</v>
      </c>
      <c r="B14">
        <v>54788.38</v>
      </c>
      <c r="C14">
        <v>56601.93</v>
      </c>
      <c r="D14">
        <f t="shared" si="0"/>
        <v>111390.31</v>
      </c>
    </row>
    <row r="15" spans="1:4" ht="12.75">
      <c r="A15">
        <v>13</v>
      </c>
      <c r="B15">
        <v>60560.72</v>
      </c>
      <c r="C15">
        <v>62551.41</v>
      </c>
      <c r="D15">
        <f t="shared" si="0"/>
        <v>123112.13</v>
      </c>
    </row>
    <row r="16" spans="1:4" ht="12.75">
      <c r="A16">
        <v>14</v>
      </c>
      <c r="B16">
        <v>59508.09</v>
      </c>
      <c r="C16">
        <v>61472.56</v>
      </c>
      <c r="D16">
        <f t="shared" si="0"/>
        <v>120980.65</v>
      </c>
    </row>
    <row r="17" spans="1:4" ht="12.75">
      <c r="A17">
        <v>15</v>
      </c>
      <c r="B17">
        <v>57202.63</v>
      </c>
      <c r="C17">
        <v>59110.61</v>
      </c>
      <c r="D17">
        <f t="shared" si="0"/>
        <v>116313.23999999999</v>
      </c>
    </row>
    <row r="18" spans="1:4" ht="12.75">
      <c r="A18">
        <v>16</v>
      </c>
      <c r="B18">
        <v>35887.37</v>
      </c>
      <c r="C18">
        <v>37085.48</v>
      </c>
      <c r="D18">
        <f t="shared" si="0"/>
        <v>72972.85</v>
      </c>
    </row>
    <row r="19" spans="1:4" ht="12.75">
      <c r="A19">
        <v>17</v>
      </c>
      <c r="B19">
        <v>64.91</v>
      </c>
      <c r="C19">
        <v>25082.73</v>
      </c>
      <c r="D19">
        <f t="shared" si="0"/>
        <v>25147.64</v>
      </c>
    </row>
    <row r="20" spans="1:4" ht="12.75">
      <c r="A20">
        <v>18</v>
      </c>
      <c r="B20">
        <v>0</v>
      </c>
      <c r="C20">
        <v>45080.37</v>
      </c>
      <c r="D20">
        <f t="shared" si="0"/>
        <v>45080.37</v>
      </c>
    </row>
    <row r="21" spans="1:4" ht="12.75">
      <c r="A21">
        <v>19</v>
      </c>
      <c r="B21">
        <v>0</v>
      </c>
      <c r="C21">
        <v>61132.45</v>
      </c>
      <c r="D21">
        <f t="shared" si="0"/>
        <v>61132.45</v>
      </c>
    </row>
    <row r="22" spans="1:4" ht="12.75">
      <c r="A22">
        <v>20</v>
      </c>
      <c r="B22">
        <v>37916.72</v>
      </c>
      <c r="C22">
        <v>42216.77</v>
      </c>
      <c r="D22">
        <f t="shared" si="0"/>
        <v>80133.48999999999</v>
      </c>
    </row>
    <row r="23" spans="1:4" ht="12.75">
      <c r="A23">
        <v>21</v>
      </c>
      <c r="B23">
        <v>25473.27</v>
      </c>
      <c r="C23">
        <v>26306.83</v>
      </c>
      <c r="D23">
        <f t="shared" si="0"/>
        <v>51780.100000000006</v>
      </c>
    </row>
    <row r="24" spans="1:4" ht="12.75">
      <c r="A24">
        <v>22</v>
      </c>
      <c r="B24">
        <v>22561.06</v>
      </c>
      <c r="C24">
        <v>23296.43</v>
      </c>
      <c r="D24">
        <f t="shared" si="0"/>
        <v>45857.490000000005</v>
      </c>
    </row>
    <row r="25" spans="1:4" ht="12.75">
      <c r="A25">
        <v>23</v>
      </c>
      <c r="B25">
        <v>0</v>
      </c>
      <c r="C25">
        <v>8675.94</v>
      </c>
      <c r="D25">
        <f t="shared" si="0"/>
        <v>8675.94</v>
      </c>
    </row>
    <row r="26" spans="1:4" ht="12.75">
      <c r="A26">
        <v>24</v>
      </c>
      <c r="B26">
        <v>18250.21</v>
      </c>
      <c r="C26">
        <v>38517.3</v>
      </c>
      <c r="D26">
        <f t="shared" si="0"/>
        <v>56767.51</v>
      </c>
    </row>
    <row r="27" spans="1:4" ht="12.75">
      <c r="A27">
        <v>25</v>
      </c>
      <c r="B27">
        <v>56893.76</v>
      </c>
      <c r="C27">
        <v>58753.36</v>
      </c>
      <c r="D27">
        <f t="shared" si="0"/>
        <v>115647.12</v>
      </c>
    </row>
    <row r="28" spans="1:4" ht="12.75">
      <c r="A28">
        <v>26</v>
      </c>
      <c r="B28">
        <v>60106.72</v>
      </c>
      <c r="C28">
        <v>62091</v>
      </c>
      <c r="D28">
        <f t="shared" si="0"/>
        <v>122197.72</v>
      </c>
    </row>
    <row r="29" spans="1:4" ht="12.75">
      <c r="A29">
        <v>27</v>
      </c>
      <c r="B29">
        <v>60825.9</v>
      </c>
      <c r="C29">
        <v>62850.38</v>
      </c>
      <c r="D29">
        <f t="shared" si="0"/>
        <v>123676.28</v>
      </c>
    </row>
    <row r="30" spans="1:4" ht="12.75">
      <c r="A30">
        <v>28</v>
      </c>
      <c r="B30">
        <v>61509.76</v>
      </c>
      <c r="C30">
        <v>63566.13</v>
      </c>
      <c r="D30">
        <f t="shared" si="0"/>
        <v>125075.89</v>
      </c>
    </row>
    <row r="31" spans="1:4" ht="12.75">
      <c r="A31">
        <v>29</v>
      </c>
      <c r="B31">
        <v>54247.96</v>
      </c>
      <c r="C31">
        <v>56052.77</v>
      </c>
      <c r="D31">
        <f t="shared" si="0"/>
        <v>110300.73</v>
      </c>
    </row>
    <row r="32" spans="1:4" ht="12.75">
      <c r="A32">
        <v>30</v>
      </c>
      <c r="B32">
        <v>35665.52</v>
      </c>
      <c r="C32">
        <v>36860.54</v>
      </c>
      <c r="D32">
        <f t="shared" si="0"/>
        <v>72526.06</v>
      </c>
    </row>
    <row r="33" spans="1:3" ht="12.75">
      <c r="A33" t="s">
        <v>65</v>
      </c>
      <c r="B33" t="s">
        <v>66</v>
      </c>
      <c r="C33">
        <v>1280263.36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2016-06-02T09:56:24Z</cp:lastPrinted>
  <dcterms:created xsi:type="dcterms:W3CDTF">2010-01-29T08:37:16Z</dcterms:created>
  <dcterms:modified xsi:type="dcterms:W3CDTF">2016-06-21T07:38:57Z</dcterms:modified>
  <cp:category/>
  <cp:version/>
  <cp:contentType/>
  <cp:contentStatus/>
</cp:coreProperties>
</file>