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<sst xmlns="http://schemas.openxmlformats.org/spreadsheetml/2006/main" count="147" uniqueCount="75">
  <si>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</si>
  <si>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</si>
  <si>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</si>
  <si>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</si>
  <si>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</si>
  <si>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</si>
  <si>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</si>
  <si>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</si>
  <si>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</si>
  <si>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</si>
  <si>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</si>
  <si>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</si>
  <si>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</si>
  <si>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</si>
  <si>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</si>
  <si>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</si>
  <si>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</si>
  <si>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</si>
  <si>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</si>
  <si>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</si>
  <si>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</si>
  <si>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</si>
  <si>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</si>
  <si>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</si>
  <si>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</si>
  <si>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</si>
  <si>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</si>
  <si>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</si>
  <si>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</si>
  <si>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</si>
  <si>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</si>
  <si>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</si>
  <si>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</si>
  <si>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</si>
  <si>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</si>
  <si>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</si>
  <si>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</si>
  <si>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</si>
  <si>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</si>
  <si>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</si>
  <si>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</si>
  <si>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</si>
  <si>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</si>
  <si>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</si>
  <si>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</si>
  <si>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</si>
  <si>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</si>
  <si>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</si>
  <si>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</si>
  <si>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</si>
  <si>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</si>
  <si>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</si>
  <si>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</si>
  <si>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</si>
  <si>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</si>
  <si>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</si>
  <si>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</si>
  <si>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</si>
  <si>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</si>
  <si>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</si>
  <si>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</si>
  <si>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</si>
  <si>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</si>
  <si>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</si>
  <si>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</si>
  <si>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</si>
  <si>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</si>
  <si>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</si>
  <si>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</si>
  <si>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01.05.2016р. по 31.05.2016р.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</si>
  <si>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ПАТ "Донецькоблгаз" по  ГРС-1 Курахово</t>
    </r>
  </si>
  <si>
    <t>Данные по объекту Курахово-1 (перепад) (осн.) за 5/16.</t>
  </si>
  <si>
    <t xml:space="preserve"> Pизб, кгс/см2</t>
  </si>
  <si>
    <t xml:space="preserve">В.о. начальника  Краматорського    ЛВУМГ  </t>
  </si>
  <si>
    <t>В.В. Пархоменко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</si>
</sst>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1" fontId="78" fillId="0" borderId="10" xfId="0" applyNumberFormat="1" applyFont="1" applyBorder="1" applyAlignment="1">
      <alignment horizontal="center"/>
    </xf>
    <xf numFmtId="171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69" fontId="78" fillId="0" borderId="10" xfId="0" applyNumberFormat="1" applyFont="1" applyBorder="1" applyAlignment="1">
      <alignment horizontal="center" wrapText="1"/>
    </xf>
    <xf numFmtId="171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92" fillId="0" borderId="10" xfId="0" applyNumberFormat="1" applyFont="1" applyFill="1" applyBorder="1" applyAlignment="1">
      <alignment horizontal="center" vertical="center" wrapText="1"/>
    </xf>
    <xf numFmtId="171" fontId="92" fillId="0" borderId="10" xfId="0" applyNumberFormat="1" applyFont="1" applyFill="1" applyBorder="1" applyAlignment="1">
      <alignment horizontal="center" wrapText="1"/>
    </xf>
    <xf numFmtId="2" fontId="92" fillId="0" borderId="10" xfId="0" applyNumberFormat="1" applyFont="1" applyFill="1" applyBorder="1" applyAlignment="1">
      <alignment horizontal="center" wrapText="1"/>
    </xf>
    <xf numFmtId="1" fontId="92" fillId="0" borderId="10" xfId="0" applyNumberFormat="1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 wrapText="1"/>
    </xf>
    <xf numFmtId="0" fontId="93" fillId="0" borderId="10" xfId="0" applyFont="1" applyFill="1" applyBorder="1" applyAlignment="1">
      <alignment/>
    </xf>
    <xf numFmtId="0" fontId="92" fillId="0" borderId="10" xfId="0" applyFont="1" applyFill="1" applyBorder="1" applyAlignment="1">
      <alignment horizontal="center" vertical="top" wrapText="1"/>
    </xf>
    <xf numFmtId="0" fontId="94" fillId="0" borderId="14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171" fontId="92" fillId="0" borderId="10" xfId="0" applyNumberFormat="1" applyFont="1" applyFill="1" applyBorder="1" applyAlignment="1">
      <alignment horizontal="center" vertical="center" wrapText="1"/>
    </xf>
    <xf numFmtId="2" fontId="92" fillId="0" borderId="10" xfId="0" applyNumberFormat="1" applyFont="1" applyFill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2" fontId="81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22">
      <selection activeCell="X5" sqref="X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4" t="s">
        <v>30</v>
      </c>
      <c r="C1" s="54"/>
      <c r="D1" s="54"/>
      <c r="E1" s="54"/>
      <c r="F1" s="54"/>
      <c r="G1" s="54"/>
      <c r="H1" s="54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54" t="s">
        <v>47</v>
      </c>
      <c r="C2" s="54"/>
      <c r="D2" s="54"/>
      <c r="E2" s="54"/>
      <c r="F2" s="54"/>
      <c r="G2" s="54"/>
      <c r="H2" s="54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55" t="s">
        <v>48</v>
      </c>
      <c r="C3" s="54"/>
      <c r="D3" s="54"/>
      <c r="E3" s="54"/>
      <c r="F3" s="54"/>
      <c r="G3" s="54"/>
      <c r="H3" s="54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4" t="s">
        <v>32</v>
      </c>
      <c r="C4" s="54"/>
      <c r="D4" s="54"/>
      <c r="E4" s="54"/>
      <c r="F4" s="54"/>
      <c r="G4" s="54"/>
      <c r="H4" s="54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4" t="s">
        <v>49</v>
      </c>
      <c r="C5" s="54"/>
      <c r="D5" s="54"/>
      <c r="E5" s="54"/>
      <c r="F5" s="54"/>
      <c r="G5" s="54"/>
      <c r="H5" s="54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8"/>
      <c r="C6" s="113" t="s">
        <v>18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4"/>
    </row>
    <row r="7" spans="2:27" ht="18" customHeight="1">
      <c r="B7" s="118" t="s">
        <v>70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56"/>
      <c r="AA7" s="56"/>
    </row>
    <row r="8" spans="2:27" ht="18" customHeight="1">
      <c r="B8" s="111" t="s">
        <v>69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56"/>
      <c r="AA8" s="56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2" t="s">
        <v>26</v>
      </c>
      <c r="C10" s="108" t="s">
        <v>17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08" t="s">
        <v>6</v>
      </c>
      <c r="P10" s="109"/>
      <c r="Q10" s="109"/>
      <c r="R10" s="109"/>
      <c r="S10" s="109"/>
      <c r="T10" s="109"/>
      <c r="U10" s="115" t="s">
        <v>22</v>
      </c>
      <c r="V10" s="102" t="s">
        <v>23</v>
      </c>
      <c r="W10" s="102" t="s">
        <v>35</v>
      </c>
      <c r="X10" s="102" t="s">
        <v>25</v>
      </c>
      <c r="Y10" s="102" t="s">
        <v>24</v>
      </c>
      <c r="Z10" s="3"/>
      <c r="AB10" s="6"/>
      <c r="AC10"/>
    </row>
    <row r="11" spans="2:29" ht="48.75" customHeight="1">
      <c r="B11" s="103"/>
      <c r="C11" s="112" t="s">
        <v>2</v>
      </c>
      <c r="D11" s="105" t="s">
        <v>3</v>
      </c>
      <c r="E11" s="105" t="s">
        <v>4</v>
      </c>
      <c r="F11" s="105" t="s">
        <v>5</v>
      </c>
      <c r="G11" s="105" t="s">
        <v>8</v>
      </c>
      <c r="H11" s="105" t="s">
        <v>9</v>
      </c>
      <c r="I11" s="105" t="s">
        <v>10</v>
      </c>
      <c r="J11" s="105" t="s">
        <v>11</v>
      </c>
      <c r="K11" s="105" t="s">
        <v>12</v>
      </c>
      <c r="L11" s="105" t="s">
        <v>13</v>
      </c>
      <c r="M11" s="102" t="s">
        <v>14</v>
      </c>
      <c r="N11" s="102" t="s">
        <v>15</v>
      </c>
      <c r="O11" s="102" t="s">
        <v>7</v>
      </c>
      <c r="P11" s="102" t="s">
        <v>19</v>
      </c>
      <c r="Q11" s="102" t="s">
        <v>33</v>
      </c>
      <c r="R11" s="102" t="s">
        <v>20</v>
      </c>
      <c r="S11" s="102" t="s">
        <v>34</v>
      </c>
      <c r="T11" s="102" t="s">
        <v>21</v>
      </c>
      <c r="U11" s="116"/>
      <c r="V11" s="103"/>
      <c r="W11" s="103"/>
      <c r="X11" s="103"/>
      <c r="Y11" s="103"/>
      <c r="Z11" s="3"/>
      <c r="AB11" s="6"/>
      <c r="AC11"/>
    </row>
    <row r="12" spans="2:29" ht="15.75" customHeight="1">
      <c r="B12" s="103"/>
      <c r="C12" s="112"/>
      <c r="D12" s="105"/>
      <c r="E12" s="105"/>
      <c r="F12" s="105"/>
      <c r="G12" s="105"/>
      <c r="H12" s="105"/>
      <c r="I12" s="105"/>
      <c r="J12" s="105"/>
      <c r="K12" s="105"/>
      <c r="L12" s="105"/>
      <c r="M12" s="103"/>
      <c r="N12" s="103"/>
      <c r="O12" s="103"/>
      <c r="P12" s="103"/>
      <c r="Q12" s="103"/>
      <c r="R12" s="103"/>
      <c r="S12" s="103"/>
      <c r="T12" s="103"/>
      <c r="U12" s="116"/>
      <c r="V12" s="103"/>
      <c r="W12" s="103"/>
      <c r="X12" s="103"/>
      <c r="Y12" s="103"/>
      <c r="Z12" s="3"/>
      <c r="AB12" s="6"/>
      <c r="AC12"/>
    </row>
    <row r="13" spans="2:29" ht="30" customHeight="1">
      <c r="B13" s="119"/>
      <c r="C13" s="112"/>
      <c r="D13" s="105"/>
      <c r="E13" s="105"/>
      <c r="F13" s="105"/>
      <c r="G13" s="105"/>
      <c r="H13" s="105"/>
      <c r="I13" s="105"/>
      <c r="J13" s="105"/>
      <c r="K13" s="105"/>
      <c r="L13" s="105"/>
      <c r="M13" s="104"/>
      <c r="N13" s="104"/>
      <c r="O13" s="104"/>
      <c r="P13" s="104"/>
      <c r="Q13" s="104"/>
      <c r="R13" s="104"/>
      <c r="S13" s="104"/>
      <c r="T13" s="104"/>
      <c r="U13" s="117"/>
      <c r="V13" s="104"/>
      <c r="W13" s="104"/>
      <c r="X13" s="104"/>
      <c r="Y13" s="104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5"/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5"/>
      <c r="P15" s="46"/>
      <c r="Q15" s="47"/>
      <c r="R15" s="46"/>
      <c r="S15" s="47"/>
      <c r="T15" s="46"/>
      <c r="U15" s="48"/>
      <c r="V15" s="48"/>
      <c r="W15" s="45"/>
      <c r="X15" s="45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5"/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72" customFormat="1" ht="12.75">
      <c r="B17" s="87">
        <v>4</v>
      </c>
      <c r="C17" s="88">
        <v>92.7314</v>
      </c>
      <c r="D17" s="88">
        <v>4.0392</v>
      </c>
      <c r="E17" s="88">
        <v>0.9606</v>
      </c>
      <c r="F17" s="88">
        <v>0.1199</v>
      </c>
      <c r="G17" s="88">
        <v>0.1985</v>
      </c>
      <c r="H17" s="88">
        <v>0.0104</v>
      </c>
      <c r="I17" s="88">
        <v>0.0617</v>
      </c>
      <c r="J17" s="88">
        <v>0.0467</v>
      </c>
      <c r="K17" s="88">
        <v>0.0665</v>
      </c>
      <c r="L17" s="88">
        <v>0.0077</v>
      </c>
      <c r="M17" s="88">
        <v>1.4841</v>
      </c>
      <c r="N17" s="88">
        <v>0.2733</v>
      </c>
      <c r="O17" s="88">
        <v>0.7242</v>
      </c>
      <c r="P17" s="89">
        <v>34.85</v>
      </c>
      <c r="Q17" s="90">
        <v>8324</v>
      </c>
      <c r="R17" s="89">
        <v>38.6</v>
      </c>
      <c r="S17" s="91">
        <v>9218</v>
      </c>
      <c r="T17" s="89">
        <v>49.77</v>
      </c>
      <c r="U17" s="89"/>
      <c r="V17" s="91"/>
      <c r="W17" s="92"/>
      <c r="X17" s="93"/>
      <c r="Y17" s="88"/>
      <c r="AA17" s="73">
        <f>SUM(C17:N17)</f>
        <v>100</v>
      </c>
      <c r="AB17" s="74"/>
    </row>
    <row r="18" spans="2:29" ht="12.75">
      <c r="B18" s="17">
        <v>5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66"/>
      <c r="P18" s="46"/>
      <c r="Q18" s="47"/>
      <c r="R18" s="46"/>
      <c r="S18" s="47"/>
      <c r="T18" s="46"/>
      <c r="U18" s="48"/>
      <c r="V18" s="48"/>
      <c r="W18" s="45"/>
      <c r="X18" s="45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6"/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6"/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6"/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6"/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2" t="str">
        <f t="shared" si="1"/>
        <v> </v>
      </c>
      <c r="AC22"/>
    </row>
    <row r="23" spans="2:28" s="72" customFormat="1" ht="12.75">
      <c r="B23" s="87">
        <v>10</v>
      </c>
      <c r="C23" s="88">
        <v>92.6015</v>
      </c>
      <c r="D23" s="88">
        <v>4.0743</v>
      </c>
      <c r="E23" s="88">
        <v>0.9772</v>
      </c>
      <c r="F23" s="88">
        <v>0.1237</v>
      </c>
      <c r="G23" s="88">
        <v>0.2039</v>
      </c>
      <c r="H23" s="88">
        <v>0.0033</v>
      </c>
      <c r="I23" s="88">
        <v>0.062</v>
      </c>
      <c r="J23" s="88">
        <v>0.0523</v>
      </c>
      <c r="K23" s="88">
        <v>0.0408</v>
      </c>
      <c r="L23" s="88">
        <v>0.0078</v>
      </c>
      <c r="M23" s="88">
        <v>1.5643</v>
      </c>
      <c r="N23" s="88">
        <v>0.2889</v>
      </c>
      <c r="O23" s="88">
        <v>0.7245</v>
      </c>
      <c r="P23" s="89">
        <v>34.81</v>
      </c>
      <c r="Q23" s="90">
        <v>8314</v>
      </c>
      <c r="R23" s="89">
        <v>38.55</v>
      </c>
      <c r="S23" s="90">
        <v>9207</v>
      </c>
      <c r="T23" s="89">
        <v>49.7</v>
      </c>
      <c r="U23" s="91"/>
      <c r="V23" s="91"/>
      <c r="W23" s="92"/>
      <c r="X23" s="93"/>
      <c r="Y23" s="88"/>
      <c r="AA23" s="73">
        <f>SUM(C23:N23)</f>
        <v>100</v>
      </c>
      <c r="AB23" s="74"/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6"/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7">
        <v>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0"/>
      <c r="R25" s="59"/>
      <c r="S25" s="60"/>
      <c r="T25" s="59"/>
      <c r="U25" s="59"/>
      <c r="V25" s="48"/>
      <c r="W25" s="45"/>
      <c r="X25" s="45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6"/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7">
        <v>14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60"/>
      <c r="R27" s="59"/>
      <c r="S27" s="60"/>
      <c r="T27" s="59"/>
      <c r="U27" s="61"/>
      <c r="V27" s="61"/>
      <c r="W27" s="62"/>
      <c r="X27" s="63"/>
      <c r="Y27" s="64"/>
      <c r="AA27" s="4">
        <f>SUM(C27:N27)</f>
        <v>0</v>
      </c>
      <c r="AB27" s="32" t="str">
        <f>IF(AA27=100,"ОК"," ")</f>
        <v> </v>
      </c>
      <c r="AC27"/>
    </row>
    <row r="28" spans="2:28" s="72" customFormat="1" ht="12.75">
      <c r="B28" s="57">
        <v>15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/>
      <c r="R28" s="59"/>
      <c r="S28" s="61"/>
      <c r="T28" s="59"/>
      <c r="U28" s="61"/>
      <c r="V28" s="61"/>
      <c r="W28" s="62"/>
      <c r="X28" s="63"/>
      <c r="Y28" s="64"/>
      <c r="AA28" s="73">
        <f>SUM(C28:N28)</f>
        <v>0</v>
      </c>
      <c r="AB28" s="74"/>
    </row>
    <row r="29" spans="2:29" ht="12.75">
      <c r="B29" s="19">
        <v>16</v>
      </c>
      <c r="C29" s="1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6"/>
      <c r="P29" s="46"/>
      <c r="Q29" s="47"/>
      <c r="R29" s="46"/>
      <c r="S29" s="47"/>
      <c r="T29" s="46"/>
      <c r="U29" s="48"/>
      <c r="V29" s="48"/>
      <c r="W29" s="45"/>
      <c r="X29" s="45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6"/>
      <c r="P30" s="46"/>
      <c r="Q30" s="47"/>
      <c r="R30" s="46"/>
      <c r="S30" s="47"/>
      <c r="T30" s="46"/>
      <c r="U30" s="48"/>
      <c r="V30" s="48"/>
      <c r="W30" s="45"/>
      <c r="X30" s="45"/>
      <c r="Y30" s="18"/>
      <c r="AA30" s="4">
        <f t="shared" si="0"/>
        <v>0</v>
      </c>
      <c r="AB30" s="32" t="str">
        <f t="shared" si="1"/>
        <v> </v>
      </c>
      <c r="AC30"/>
    </row>
    <row r="31" spans="2:28" s="72" customFormat="1" ht="12.75">
      <c r="B31" s="87">
        <v>18</v>
      </c>
      <c r="C31" s="88">
        <v>92.5917</v>
      </c>
      <c r="D31" s="88">
        <v>4.037</v>
      </c>
      <c r="E31" s="88">
        <v>0.9758</v>
      </c>
      <c r="F31" s="88">
        <v>0.1244</v>
      </c>
      <c r="G31" s="88">
        <v>0.205</v>
      </c>
      <c r="H31" s="88">
        <v>0.0045</v>
      </c>
      <c r="I31" s="88">
        <v>0.0682</v>
      </c>
      <c r="J31" s="88">
        <v>0.0538</v>
      </c>
      <c r="K31" s="88">
        <v>0.0609</v>
      </c>
      <c r="L31" s="88">
        <v>0.009</v>
      </c>
      <c r="M31" s="88">
        <v>1.5793</v>
      </c>
      <c r="N31" s="88">
        <v>0.2904</v>
      </c>
      <c r="O31" s="88">
        <v>0.7252</v>
      </c>
      <c r="P31" s="89">
        <v>34.83</v>
      </c>
      <c r="Q31" s="90">
        <v>8319</v>
      </c>
      <c r="R31" s="89">
        <v>38.57</v>
      </c>
      <c r="S31" s="91">
        <v>9212</v>
      </c>
      <c r="T31" s="89">
        <v>49.71</v>
      </c>
      <c r="U31" s="91">
        <v>-11.3</v>
      </c>
      <c r="V31" s="91">
        <v>-10</v>
      </c>
      <c r="W31" s="94" t="s">
        <v>50</v>
      </c>
      <c r="X31" s="95">
        <v>0.006</v>
      </c>
      <c r="Y31" s="96">
        <v>0.0001</v>
      </c>
      <c r="AA31" s="73">
        <f>SUM(C31:N31)</f>
        <v>100.00000000000001</v>
      </c>
      <c r="AB31" s="74"/>
    </row>
    <row r="32" spans="2:28" s="79" customFormat="1" ht="12.75">
      <c r="B32" s="57">
        <v>19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7"/>
      <c r="R32" s="76"/>
      <c r="S32" s="78"/>
      <c r="T32" s="76"/>
      <c r="U32" s="78"/>
      <c r="V32" s="78"/>
      <c r="W32" s="62"/>
      <c r="X32" s="63"/>
      <c r="Y32" s="64"/>
      <c r="AA32" s="80">
        <f>SUM(C32:N32)</f>
        <v>0</v>
      </c>
      <c r="AB32" s="81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6"/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6"/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6"/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66"/>
      <c r="P36" s="46"/>
      <c r="Q36" s="47"/>
      <c r="R36" s="46"/>
      <c r="S36" s="47"/>
      <c r="T36" s="46"/>
      <c r="U36" s="48"/>
      <c r="V36" s="48"/>
      <c r="W36" s="45"/>
      <c r="X36" s="45"/>
      <c r="Y36" s="18"/>
      <c r="AA36" s="4">
        <f t="shared" si="0"/>
        <v>0</v>
      </c>
      <c r="AB36" s="32" t="str">
        <f t="shared" si="1"/>
        <v> </v>
      </c>
      <c r="AC36"/>
    </row>
    <row r="37" spans="2:28" s="79" customFormat="1" ht="12.75">
      <c r="B37" s="87">
        <v>24</v>
      </c>
      <c r="C37" s="97">
        <v>92.7143</v>
      </c>
      <c r="D37" s="97">
        <v>4.028</v>
      </c>
      <c r="E37" s="97">
        <v>0.9582</v>
      </c>
      <c r="F37" s="97">
        <v>0.1248</v>
      </c>
      <c r="G37" s="97">
        <v>0.21</v>
      </c>
      <c r="H37" s="97">
        <v>0.0045</v>
      </c>
      <c r="I37" s="97">
        <v>0.0621</v>
      </c>
      <c r="J37" s="97">
        <v>0.0508</v>
      </c>
      <c r="K37" s="97">
        <v>0.0823</v>
      </c>
      <c r="L37" s="97">
        <v>0.0091</v>
      </c>
      <c r="M37" s="97">
        <v>1.4964</v>
      </c>
      <c r="N37" s="97">
        <v>0.2595</v>
      </c>
      <c r="O37" s="97">
        <v>0.7247</v>
      </c>
      <c r="P37" s="98">
        <v>34.88</v>
      </c>
      <c r="Q37" s="99">
        <v>8331</v>
      </c>
      <c r="R37" s="98">
        <v>38.62</v>
      </c>
      <c r="S37" s="100">
        <v>9225</v>
      </c>
      <c r="T37" s="98">
        <v>49.79</v>
      </c>
      <c r="U37" s="100"/>
      <c r="V37" s="100"/>
      <c r="W37" s="94"/>
      <c r="X37" s="95"/>
      <c r="Y37" s="96"/>
      <c r="AA37" s="80">
        <f>SUM(C37:N37)</f>
        <v>99.99999999999999</v>
      </c>
      <c r="AB37" s="81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6"/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2" t="str">
        <f t="shared" si="1"/>
        <v> </v>
      </c>
      <c r="AC38"/>
    </row>
    <row r="39" spans="2:28" s="72" customFormat="1" ht="12.75">
      <c r="B39" s="57">
        <v>26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60"/>
      <c r="R39" s="59"/>
      <c r="S39" s="61"/>
      <c r="T39" s="59"/>
      <c r="U39" s="61"/>
      <c r="V39" s="61"/>
      <c r="W39" s="82"/>
      <c r="X39" s="83"/>
      <c r="Y39" s="58"/>
      <c r="AA39" s="80">
        <f>SUM(C39:N39)</f>
        <v>0</v>
      </c>
      <c r="AB39" s="74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6"/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6"/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66"/>
      <c r="P42" s="46"/>
      <c r="Q42" s="47"/>
      <c r="R42" s="46"/>
      <c r="S42" s="47"/>
      <c r="T42" s="46"/>
      <c r="U42" s="48"/>
      <c r="V42" s="48"/>
      <c r="W42" s="45"/>
      <c r="X42" s="45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66"/>
      <c r="P43" s="46"/>
      <c r="Q43" s="47"/>
      <c r="R43" s="46"/>
      <c r="S43" s="47"/>
      <c r="T43" s="50"/>
      <c r="U43" s="48"/>
      <c r="V43" s="48"/>
      <c r="W43" s="45"/>
      <c r="X43" s="45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6"/>
      <c r="P45" s="46"/>
      <c r="Q45" s="47"/>
      <c r="R45" s="46"/>
      <c r="S45" s="47"/>
      <c r="T45" s="50"/>
      <c r="U45" s="48"/>
      <c r="V45" s="48"/>
      <c r="W45" s="45"/>
      <c r="X45" s="45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7"/>
      <c r="U47" s="68"/>
      <c r="V47" s="68"/>
      <c r="W47" s="106">
        <v>42521</v>
      </c>
      <c r="X47" s="107"/>
      <c r="Y47" s="69"/>
      <c r="AC47" s="70"/>
    </row>
    <row r="48" spans="4:29" s="1" customFormat="1" ht="12.75">
      <c r="D48" s="1" t="s">
        <v>27</v>
      </c>
      <c r="O48" s="2"/>
      <c r="P48" s="71" t="s">
        <v>29</v>
      </c>
      <c r="Q48" s="71"/>
      <c r="T48" s="2"/>
      <c r="U48" s="2" t="s">
        <v>0</v>
      </c>
      <c r="W48" s="2"/>
      <c r="X48" s="2" t="s">
        <v>16</v>
      </c>
      <c r="AC48" s="70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8"/>
      <c r="V49" s="68"/>
      <c r="W49" s="106">
        <v>42521</v>
      </c>
      <c r="X49" s="107"/>
      <c r="Y49" s="13"/>
      <c r="AC49" s="70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0"/>
    </row>
    <row r="54" spans="3:10" ht="12.75">
      <c r="C54" s="51"/>
      <c r="D54" s="38" t="s">
        <v>44</v>
      </c>
      <c r="E54" s="38"/>
      <c r="F54" s="38"/>
      <c r="G54" s="38"/>
      <c r="H54" s="38"/>
      <c r="I54" s="38"/>
      <c r="J54" s="38"/>
    </row>
  </sheetData>
  <sheetProtection/>
  <mergeCells count="31">
    <mergeCell ref="F11:F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SheetLayoutView="100" workbookViewId="0" topLeftCell="B1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4" t="s">
        <v>30</v>
      </c>
      <c r="C1" s="84"/>
      <c r="D1" s="84"/>
      <c r="E1" s="84"/>
      <c r="F1" s="41"/>
      <c r="G1" s="41"/>
      <c r="H1" s="41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84" t="s">
        <v>31</v>
      </c>
      <c r="C2" s="84"/>
      <c r="D2" s="84"/>
      <c r="E2" s="84"/>
      <c r="F2" s="41"/>
      <c r="G2" s="41"/>
      <c r="H2" s="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85" t="s">
        <v>55</v>
      </c>
      <c r="C3" s="85"/>
      <c r="D3" s="85"/>
      <c r="E3" s="84"/>
      <c r="F3" s="41"/>
      <c r="G3" s="41"/>
      <c r="H3" s="41"/>
      <c r="I3" s="38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8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8"/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</row>
    <row r="6" spans="2:29" ht="18" customHeight="1">
      <c r="B6" s="118" t="s">
        <v>70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56"/>
      <c r="AA6" s="56"/>
      <c r="AC6" s="6"/>
    </row>
    <row r="7" spans="2:29" ht="18" customHeight="1">
      <c r="B7" s="111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56"/>
      <c r="AA7" s="56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102" t="s">
        <v>26</v>
      </c>
      <c r="C9" s="108" t="s">
        <v>41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22" t="s">
        <v>42</v>
      </c>
      <c r="X9" s="123" t="s">
        <v>45</v>
      </c>
      <c r="Y9" s="24"/>
      <c r="Z9"/>
    </row>
    <row r="10" spans="2:26" ht="48.75" customHeight="1">
      <c r="B10" s="103"/>
      <c r="C10" s="112" t="s">
        <v>60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2"/>
      <c r="N10" s="102"/>
      <c r="O10" s="102"/>
      <c r="P10" s="102"/>
      <c r="Q10" s="102"/>
      <c r="R10" s="102"/>
      <c r="S10" s="102"/>
      <c r="T10" s="102"/>
      <c r="U10" s="102"/>
      <c r="V10" s="128"/>
      <c r="W10" s="122"/>
      <c r="X10" s="124"/>
      <c r="Y10" s="24"/>
      <c r="Z10"/>
    </row>
    <row r="11" spans="2:26" ht="15.75" customHeight="1">
      <c r="B11" s="103"/>
      <c r="C11" s="112"/>
      <c r="D11" s="105"/>
      <c r="E11" s="105"/>
      <c r="F11" s="105"/>
      <c r="G11" s="105"/>
      <c r="H11" s="105"/>
      <c r="I11" s="105"/>
      <c r="J11" s="105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29"/>
      <c r="W11" s="122"/>
      <c r="X11" s="124"/>
      <c r="Y11" s="24"/>
      <c r="Z11"/>
    </row>
    <row r="12" spans="2:26" ht="30" customHeight="1">
      <c r="B12" s="119"/>
      <c r="C12" s="112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4"/>
      <c r="O12" s="104"/>
      <c r="P12" s="104"/>
      <c r="Q12" s="104"/>
      <c r="R12" s="104"/>
      <c r="S12" s="104"/>
      <c r="T12" s="104"/>
      <c r="U12" s="104"/>
      <c r="V12" s="130"/>
      <c r="W12" s="122"/>
      <c r="X12" s="125"/>
      <c r="Y12" s="24"/>
      <c r="Z12"/>
    </row>
    <row r="13" spans="2:27" ht="15.75" customHeight="1">
      <c r="B13" s="17">
        <v>1</v>
      </c>
      <c r="C13" s="86">
        <v>390.12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4">
        <f>SUM(C13:V13)</f>
        <v>390.12</v>
      </c>
      <c r="X13" s="53">
        <v>35.01</v>
      </c>
      <c r="Y13" s="25"/>
      <c r="Z13" s="120" t="s">
        <v>46</v>
      </c>
      <c r="AA13" s="120"/>
    </row>
    <row r="14" spans="2:27" ht="15.75">
      <c r="B14" s="17">
        <v>2</v>
      </c>
      <c r="C14" s="86">
        <v>163.07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4">
        <f aca="true" t="shared" si="0" ref="W14:W42">SUM(C14:V14)</f>
        <v>163.07</v>
      </c>
      <c r="X14" s="33">
        <f>IF(Паспорт!P15&gt;0,Паспорт!P15,X13)</f>
        <v>35.01</v>
      </c>
      <c r="Y14" s="25"/>
      <c r="Z14" s="120"/>
      <c r="AA14" s="120"/>
    </row>
    <row r="15" spans="2:27" ht="15.75">
      <c r="B15" s="17">
        <v>3</v>
      </c>
      <c r="C15" s="86">
        <v>456.73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4">
        <f t="shared" si="0"/>
        <v>456.73</v>
      </c>
      <c r="X15" s="33">
        <f>IF(Паспорт!P16&gt;0,Паспорт!P16,X14)</f>
        <v>35.01</v>
      </c>
      <c r="Y15" s="25"/>
      <c r="Z15" s="120"/>
      <c r="AA15" s="120"/>
    </row>
    <row r="16" spans="2:27" ht="15.75">
      <c r="B16" s="17">
        <v>4</v>
      </c>
      <c r="C16" s="86">
        <v>206.37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4">
        <f t="shared" si="0"/>
        <v>206.37</v>
      </c>
      <c r="X16" s="33">
        <f>IF(Паспорт!P17&gt;0,Паспорт!P17,X15)</f>
        <v>34.85</v>
      </c>
      <c r="Y16" s="25"/>
      <c r="Z16" s="120"/>
      <c r="AA16" s="120"/>
    </row>
    <row r="17" spans="2:27" ht="15.75">
      <c r="B17" s="17">
        <v>5</v>
      </c>
      <c r="C17" s="86">
        <v>510.2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4">
        <f t="shared" si="0"/>
        <v>510.2</v>
      </c>
      <c r="X17" s="33">
        <f>IF(Паспорт!P18&gt;0,Паспорт!P18,X16)</f>
        <v>34.85</v>
      </c>
      <c r="Y17" s="25"/>
      <c r="Z17" s="120"/>
      <c r="AA17" s="120"/>
    </row>
    <row r="18" spans="2:27" ht="15.75" customHeight="1">
      <c r="B18" s="17">
        <v>6</v>
      </c>
      <c r="C18" s="86">
        <v>207.33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4">
        <f t="shared" si="0"/>
        <v>207.33</v>
      </c>
      <c r="X18" s="33">
        <f>IF(Паспорт!P19&gt;0,Паспорт!P19,X17)</f>
        <v>34.85</v>
      </c>
      <c r="Y18" s="25"/>
      <c r="Z18" s="120"/>
      <c r="AA18" s="120"/>
    </row>
    <row r="19" spans="2:27" ht="15.75">
      <c r="B19" s="17">
        <v>7</v>
      </c>
      <c r="C19" s="86">
        <v>73560.95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34">
        <f t="shared" si="0"/>
        <v>73560.95</v>
      </c>
      <c r="X19" s="33">
        <f>IF(Паспорт!P20&gt;0,Паспорт!P20,X18)</f>
        <v>34.85</v>
      </c>
      <c r="Y19" s="25"/>
      <c r="Z19" s="120"/>
      <c r="AA19" s="120"/>
    </row>
    <row r="20" spans="2:27" ht="15.75">
      <c r="B20" s="17">
        <v>8</v>
      </c>
      <c r="C20" s="86">
        <v>169.11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34">
        <f t="shared" si="0"/>
        <v>169.11</v>
      </c>
      <c r="X20" s="33">
        <f>IF(Паспорт!P21&gt;0,Паспорт!P21,X19)</f>
        <v>34.85</v>
      </c>
      <c r="Y20" s="25"/>
      <c r="Z20" s="120"/>
      <c r="AA20" s="120"/>
    </row>
    <row r="21" spans="2:26" ht="15" customHeight="1">
      <c r="B21" s="17">
        <v>9</v>
      </c>
      <c r="C21" s="86">
        <v>48221.06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34">
        <f t="shared" si="0"/>
        <v>48221.06</v>
      </c>
      <c r="X21" s="33">
        <f>IF(Паспорт!P22&gt;0,Паспорт!P22,X20)</f>
        <v>34.85</v>
      </c>
      <c r="Y21" s="25"/>
      <c r="Z21" s="31"/>
    </row>
    <row r="22" spans="2:26" ht="15.75">
      <c r="B22" s="17">
        <v>10</v>
      </c>
      <c r="C22" s="86">
        <v>135.5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4">
        <f t="shared" si="0"/>
        <v>135.5</v>
      </c>
      <c r="X22" s="33">
        <f>IF(Паспорт!P23&gt;0,Паспорт!P23,X21)</f>
        <v>34.81</v>
      </c>
      <c r="Y22" s="25"/>
      <c r="Z22" s="31"/>
    </row>
    <row r="23" spans="2:26" ht="15.75">
      <c r="B23" s="17">
        <v>11</v>
      </c>
      <c r="C23" s="86">
        <v>438.64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4">
        <f t="shared" si="0"/>
        <v>438.64</v>
      </c>
      <c r="X23" s="33">
        <f>IF(Паспорт!P24&gt;0,Паспорт!P24,X22)</f>
        <v>34.81</v>
      </c>
      <c r="Y23" s="25"/>
      <c r="Z23" s="31"/>
    </row>
    <row r="24" spans="2:26" ht="15.75">
      <c r="B24" s="17">
        <v>12</v>
      </c>
      <c r="C24" s="86">
        <v>21384.82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34">
        <f t="shared" si="0"/>
        <v>21384.82</v>
      </c>
      <c r="X24" s="33">
        <f>IF(Паспорт!P25&gt;0,Паспорт!P25,X23)</f>
        <v>34.81</v>
      </c>
      <c r="Y24" s="25"/>
      <c r="Z24" s="31"/>
    </row>
    <row r="25" spans="2:26" ht="15.75">
      <c r="B25" s="17">
        <v>13</v>
      </c>
      <c r="C25" s="86">
        <v>415.06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4">
        <f t="shared" si="0"/>
        <v>415.06</v>
      </c>
      <c r="X25" s="33">
        <f>IF(Паспорт!P26&gt;0,Паспорт!P26,X24)</f>
        <v>34.81</v>
      </c>
      <c r="Y25" s="25"/>
      <c r="Z25" s="31"/>
    </row>
    <row r="26" spans="2:26" ht="15.75">
      <c r="B26" s="17">
        <v>14</v>
      </c>
      <c r="C26" s="86">
        <v>197.11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34">
        <f t="shared" si="0"/>
        <v>197.11</v>
      </c>
      <c r="X26" s="33">
        <f>IF(Паспорт!P27&gt;0,Паспорт!P27,X25)</f>
        <v>34.81</v>
      </c>
      <c r="Y26" s="25"/>
      <c r="Z26" s="31"/>
    </row>
    <row r="27" spans="2:26" ht="15.75">
      <c r="B27" s="17">
        <v>15</v>
      </c>
      <c r="C27" s="86">
        <v>442.36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4">
        <f t="shared" si="0"/>
        <v>442.36</v>
      </c>
      <c r="X27" s="33">
        <f>IF(Паспорт!P28&gt;0,Паспорт!P28,X26)</f>
        <v>34.81</v>
      </c>
      <c r="Y27" s="25"/>
      <c r="Z27" s="31"/>
    </row>
    <row r="28" spans="2:26" ht="15.75">
      <c r="B28" s="19">
        <v>16</v>
      </c>
      <c r="C28" s="86">
        <v>57667.1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34">
        <f t="shared" si="0"/>
        <v>57667.1</v>
      </c>
      <c r="X28" s="33">
        <f>IF(Паспорт!P29&gt;0,Паспорт!P29,X27)</f>
        <v>34.81</v>
      </c>
      <c r="Y28" s="25"/>
      <c r="Z28" s="31"/>
    </row>
    <row r="29" spans="2:26" ht="15.75">
      <c r="B29" s="19">
        <v>17</v>
      </c>
      <c r="C29" s="86">
        <v>399.14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34">
        <f t="shared" si="0"/>
        <v>399.14</v>
      </c>
      <c r="X29" s="33">
        <f>IF(Паспорт!P30&gt;0,Паспорт!P30,X28)</f>
        <v>34.81</v>
      </c>
      <c r="Y29" s="25"/>
      <c r="Z29" s="31"/>
    </row>
    <row r="30" spans="2:26" ht="15.75">
      <c r="B30" s="19">
        <v>18</v>
      </c>
      <c r="C30" s="86">
        <v>38865.87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4">
        <f t="shared" si="0"/>
        <v>38865.87</v>
      </c>
      <c r="X30" s="33">
        <f>IF(Паспорт!P31&gt;0,Паспорт!P31,X29)</f>
        <v>34.83</v>
      </c>
      <c r="Y30" s="25"/>
      <c r="Z30" s="31"/>
    </row>
    <row r="31" spans="2:26" ht="15.75">
      <c r="B31" s="19">
        <v>19</v>
      </c>
      <c r="C31" s="86">
        <v>2952.05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4">
        <f t="shared" si="0"/>
        <v>2952.05</v>
      </c>
      <c r="X31" s="33">
        <f>IF(Паспорт!P32&gt;0,Паспорт!P32,X30)</f>
        <v>34.83</v>
      </c>
      <c r="Y31" s="25"/>
      <c r="Z31" s="31"/>
    </row>
    <row r="32" spans="2:26" ht="15.75">
      <c r="B32" s="19">
        <v>20</v>
      </c>
      <c r="C32" s="86">
        <v>39889.89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34">
        <f t="shared" si="0"/>
        <v>39889.89</v>
      </c>
      <c r="X32" s="33">
        <f>IF(Паспорт!P33&gt;0,Паспорт!P33,X31)</f>
        <v>34.83</v>
      </c>
      <c r="Y32" s="25"/>
      <c r="Z32" s="31"/>
    </row>
    <row r="33" spans="2:26" ht="15.75">
      <c r="B33" s="19">
        <v>21</v>
      </c>
      <c r="C33" s="86">
        <v>1672.33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34">
        <f t="shared" si="0"/>
        <v>1672.33</v>
      </c>
      <c r="X33" s="33">
        <f>IF(Паспорт!P34&gt;0,Паспорт!P34,X32)</f>
        <v>34.83</v>
      </c>
      <c r="Y33" s="25"/>
      <c r="Z33" s="31"/>
    </row>
    <row r="34" spans="2:26" ht="15.75">
      <c r="B34" s="19">
        <v>22</v>
      </c>
      <c r="C34" s="86">
        <v>389.77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4">
        <f t="shared" si="0"/>
        <v>389.77</v>
      </c>
      <c r="X34" s="33">
        <f>IF(Паспорт!P35&gt;0,Паспорт!P35,X33)</f>
        <v>34.83</v>
      </c>
      <c r="Y34" s="25"/>
      <c r="Z34" s="31"/>
    </row>
    <row r="35" spans="2:26" ht="15.75">
      <c r="B35" s="19">
        <v>23</v>
      </c>
      <c r="C35" s="86">
        <v>512.79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34">
        <f t="shared" si="0"/>
        <v>512.79</v>
      </c>
      <c r="X35" s="33">
        <f>IF(Паспорт!P36&gt;0,Паспорт!P36,X34)</f>
        <v>34.83</v>
      </c>
      <c r="Y35" s="25"/>
      <c r="Z35" s="31"/>
    </row>
    <row r="36" spans="2:26" ht="15.75">
      <c r="B36" s="19">
        <v>24</v>
      </c>
      <c r="C36" s="86">
        <v>46121.97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34">
        <f t="shared" si="0"/>
        <v>46121.97</v>
      </c>
      <c r="X36" s="33">
        <f>IF(Паспорт!P37&gt;0,Паспорт!P37,X35)</f>
        <v>34.88</v>
      </c>
      <c r="Y36" s="25"/>
      <c r="Z36" s="31"/>
    </row>
    <row r="37" spans="2:26" ht="15.75">
      <c r="B37" s="19">
        <v>25</v>
      </c>
      <c r="C37" s="86">
        <v>381.85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34">
        <f t="shared" si="0"/>
        <v>381.85</v>
      </c>
      <c r="X37" s="33">
        <f>IF(Паспорт!P38&gt;0,Паспорт!P38,X36)</f>
        <v>34.88</v>
      </c>
      <c r="Y37" s="25"/>
      <c r="Z37" s="31"/>
    </row>
    <row r="38" spans="2:26" ht="15.75">
      <c r="B38" s="19">
        <v>26</v>
      </c>
      <c r="C38" s="86">
        <v>343.47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34">
        <f t="shared" si="0"/>
        <v>343.47</v>
      </c>
      <c r="X38" s="33">
        <f>IF(Паспорт!P39&gt;0,Паспорт!P39,X37)</f>
        <v>34.88</v>
      </c>
      <c r="Y38" s="25"/>
      <c r="Z38" s="31"/>
    </row>
    <row r="39" spans="2:26" ht="15.75">
      <c r="B39" s="19">
        <v>27</v>
      </c>
      <c r="C39" s="86">
        <v>435.26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4">
        <f t="shared" si="0"/>
        <v>435.26</v>
      </c>
      <c r="X39" s="33">
        <f>IF(Паспорт!P40&gt;0,Паспорт!P40,X38)</f>
        <v>34.88</v>
      </c>
      <c r="Y39" s="25"/>
      <c r="Z39" s="31"/>
    </row>
    <row r="40" spans="2:26" ht="15.75">
      <c r="B40" s="19">
        <v>28</v>
      </c>
      <c r="C40" s="86">
        <v>18260.37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4">
        <f t="shared" si="0"/>
        <v>18260.37</v>
      </c>
      <c r="X40" s="33">
        <f>IF(Паспорт!P41&gt;0,Паспорт!P41,X39)</f>
        <v>34.88</v>
      </c>
      <c r="Y40" s="25"/>
      <c r="Z40" s="31"/>
    </row>
    <row r="41" spans="2:26" ht="12.75" customHeight="1">
      <c r="B41" s="19">
        <v>29</v>
      </c>
      <c r="C41" s="86">
        <v>64836.57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34">
        <f t="shared" si="0"/>
        <v>64836.57</v>
      </c>
      <c r="X41" s="33">
        <f>IF(Паспорт!P42&gt;0,Паспорт!P42,X40)</f>
        <v>34.88</v>
      </c>
      <c r="Y41" s="25"/>
      <c r="Z41" s="31"/>
    </row>
    <row r="42" spans="2:26" ht="12.75" customHeight="1">
      <c r="B42" s="19">
        <v>30</v>
      </c>
      <c r="C42" s="86">
        <v>2146.43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4">
        <f t="shared" si="0"/>
        <v>2146.43</v>
      </c>
      <c r="X42" s="33">
        <f>IF(Паспорт!P43&gt;0,Паспорт!P43,X41)</f>
        <v>34.88</v>
      </c>
      <c r="Y42" s="25"/>
      <c r="Z42" s="31"/>
    </row>
    <row r="43" spans="2:26" ht="12.75" customHeight="1">
      <c r="B43" s="19">
        <v>31</v>
      </c>
      <c r="C43" s="86">
        <v>76328.68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34">
        <f>SUM(C43:V43)</f>
        <v>76328.68</v>
      </c>
      <c r="X43" s="33">
        <f>IF(Паспорт!P44&gt;0,Паспорт!P44,X42)</f>
        <v>34.88</v>
      </c>
      <c r="Y43" s="25"/>
      <c r="Z43" s="31"/>
    </row>
    <row r="44" spans="2:27" ht="66" customHeight="1">
      <c r="B44" s="19" t="s">
        <v>42</v>
      </c>
      <c r="C44" s="36">
        <f>SUM(C13:C43)</f>
        <v>498101.9699999999</v>
      </c>
      <c r="D44" s="36">
        <f aca="true" t="shared" si="1" ref="C44:W44">SUM(D13:D42)</f>
        <v>0</v>
      </c>
      <c r="E44" s="36">
        <f t="shared" si="1"/>
        <v>0</v>
      </c>
      <c r="F44" s="36">
        <f t="shared" si="1"/>
        <v>0</v>
      </c>
      <c r="G44" s="36">
        <f t="shared" si="1"/>
        <v>0</v>
      </c>
      <c r="H44" s="36">
        <f t="shared" si="1"/>
        <v>0</v>
      </c>
      <c r="I44" s="36">
        <f t="shared" si="1"/>
        <v>0</v>
      </c>
      <c r="J44" s="36">
        <f t="shared" si="1"/>
        <v>0</v>
      </c>
      <c r="K44" s="36">
        <f t="shared" si="1"/>
        <v>0</v>
      </c>
      <c r="L44" s="36">
        <f t="shared" si="1"/>
        <v>0</v>
      </c>
      <c r="M44" s="36">
        <f t="shared" si="1"/>
        <v>0</v>
      </c>
      <c r="N44" s="36">
        <f t="shared" si="1"/>
        <v>0</v>
      </c>
      <c r="O44" s="36">
        <f t="shared" si="1"/>
        <v>0</v>
      </c>
      <c r="P44" s="36">
        <f t="shared" si="1"/>
        <v>0</v>
      </c>
      <c r="Q44" s="36">
        <f t="shared" si="1"/>
        <v>0</v>
      </c>
      <c r="R44" s="36">
        <f t="shared" si="1"/>
        <v>0</v>
      </c>
      <c r="S44" s="36">
        <f t="shared" si="1"/>
        <v>0</v>
      </c>
      <c r="T44" s="36">
        <f t="shared" si="1"/>
        <v>0</v>
      </c>
      <c r="U44" s="36">
        <f t="shared" si="1"/>
        <v>0</v>
      </c>
      <c r="V44" s="36">
        <f t="shared" si="1"/>
        <v>0</v>
      </c>
      <c r="W44" s="35">
        <f>SUM(W13:W43)</f>
        <v>498101.9699999999</v>
      </c>
      <c r="X44" s="101">
        <f>SUMPRODUCT(X13:X43,W13:W43)/SUM(W13:W43)</f>
        <v>34.853008183244086</v>
      </c>
      <c r="Y44" s="30"/>
      <c r="Z44" s="126" t="s">
        <v>43</v>
      </c>
      <c r="AA44" s="126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27"/>
      <c r="Z46"/>
    </row>
    <row r="47" spans="3:4" ht="12.75">
      <c r="C47" s="1"/>
      <c r="D47" s="1"/>
    </row>
    <row r="48" spans="2:25" ht="15">
      <c r="B48" s="37"/>
      <c r="C48" s="13" t="s">
        <v>73</v>
      </c>
      <c r="D48" s="39"/>
      <c r="E48" s="40"/>
      <c r="F48" s="4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74</v>
      </c>
      <c r="X48" s="14"/>
      <c r="Y48" s="28"/>
    </row>
    <row r="49" spans="3:25" ht="12.75">
      <c r="C49" s="1"/>
      <c r="D49" s="1" t="s">
        <v>39</v>
      </c>
      <c r="O49" s="2"/>
      <c r="P49" s="16" t="s">
        <v>56</v>
      </c>
      <c r="Q49" s="16"/>
      <c r="W49" s="15" t="s">
        <v>57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58</v>
      </c>
      <c r="X50" s="14"/>
      <c r="Y50" s="29"/>
    </row>
    <row r="51" spans="3:25" ht="12.75">
      <c r="C51" s="1"/>
      <c r="D51" s="1" t="s">
        <v>40</v>
      </c>
      <c r="O51" s="2"/>
      <c r="P51" s="15" t="s">
        <v>59</v>
      </c>
      <c r="Q51" s="15"/>
      <c r="W51" s="15" t="s">
        <v>57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71</v>
      </c>
    </row>
    <row r="2" spans="1:7" ht="12.75">
      <c r="A2" t="s">
        <v>61</v>
      </c>
      <c r="B2" t="s">
        <v>62</v>
      </c>
      <c r="C2" t="s">
        <v>63</v>
      </c>
      <c r="D2" t="s">
        <v>72</v>
      </c>
      <c r="E2" t="s">
        <v>64</v>
      </c>
      <c r="F2" t="s">
        <v>65</v>
      </c>
      <c r="G2" t="s">
        <v>65</v>
      </c>
    </row>
    <row r="3" spans="1:7" ht="12.75">
      <c r="A3">
        <v>1</v>
      </c>
      <c r="B3">
        <v>390.12</v>
      </c>
      <c r="C3">
        <v>1.662</v>
      </c>
      <c r="D3">
        <v>6.95</v>
      </c>
      <c r="E3">
        <v>13.14</v>
      </c>
      <c r="F3" t="s">
        <v>67</v>
      </c>
      <c r="G3" t="s">
        <v>66</v>
      </c>
    </row>
    <row r="4" spans="1:7" ht="12.75">
      <c r="A4">
        <v>2</v>
      </c>
      <c r="B4">
        <v>163.07</v>
      </c>
      <c r="C4">
        <v>0.717</v>
      </c>
      <c r="D4">
        <v>7.01</v>
      </c>
      <c r="E4">
        <v>16.01</v>
      </c>
      <c r="F4" t="s">
        <v>67</v>
      </c>
      <c r="G4" t="s">
        <v>67</v>
      </c>
    </row>
    <row r="5" spans="1:7" ht="12.75">
      <c r="A5">
        <v>3</v>
      </c>
      <c r="B5">
        <v>456.73</v>
      </c>
      <c r="C5">
        <v>2.91</v>
      </c>
      <c r="D5">
        <v>6.99</v>
      </c>
      <c r="E5">
        <v>15.98</v>
      </c>
      <c r="F5" t="s">
        <v>67</v>
      </c>
      <c r="G5" t="s">
        <v>67</v>
      </c>
    </row>
    <row r="6" spans="1:7" ht="12.75">
      <c r="A6">
        <v>4</v>
      </c>
      <c r="B6">
        <v>206.37</v>
      </c>
      <c r="C6">
        <v>0.935</v>
      </c>
      <c r="D6">
        <v>7.03</v>
      </c>
      <c r="E6">
        <v>16.32</v>
      </c>
      <c r="F6" t="s">
        <v>67</v>
      </c>
      <c r="G6" t="s">
        <v>67</v>
      </c>
    </row>
    <row r="7" spans="1:7" ht="12.75">
      <c r="A7">
        <v>5</v>
      </c>
      <c r="B7">
        <v>510.2</v>
      </c>
      <c r="C7">
        <v>2.375</v>
      </c>
      <c r="D7">
        <v>7.02</v>
      </c>
      <c r="E7">
        <v>16.14</v>
      </c>
      <c r="F7" t="s">
        <v>67</v>
      </c>
      <c r="G7" t="s">
        <v>66</v>
      </c>
    </row>
    <row r="8" spans="1:7" ht="12.75">
      <c r="A8">
        <v>6</v>
      </c>
      <c r="B8">
        <v>207.33</v>
      </c>
      <c r="C8">
        <v>0.815</v>
      </c>
      <c r="D8">
        <v>7.04</v>
      </c>
      <c r="E8">
        <v>14.28</v>
      </c>
      <c r="F8" t="s">
        <v>66</v>
      </c>
      <c r="G8" t="s">
        <v>67</v>
      </c>
    </row>
    <row r="9" spans="1:7" ht="12.75">
      <c r="A9">
        <v>7</v>
      </c>
      <c r="B9">
        <v>73560.95</v>
      </c>
      <c r="C9">
        <v>516.614</v>
      </c>
      <c r="D9">
        <v>7.09</v>
      </c>
      <c r="E9">
        <v>10.48</v>
      </c>
      <c r="F9" t="s">
        <v>67</v>
      </c>
      <c r="G9" t="s">
        <v>65</v>
      </c>
    </row>
    <row r="10" spans="1:7" ht="12.75">
      <c r="A10">
        <v>8</v>
      </c>
      <c r="B10">
        <v>169.11</v>
      </c>
      <c r="C10">
        <v>0.717</v>
      </c>
      <c r="D10">
        <v>7.04</v>
      </c>
      <c r="E10">
        <v>17.1</v>
      </c>
      <c r="F10" t="s">
        <v>67</v>
      </c>
      <c r="G10" t="s">
        <v>67</v>
      </c>
    </row>
    <row r="11" spans="1:7" ht="12.75">
      <c r="A11">
        <v>9</v>
      </c>
      <c r="B11">
        <v>48221.06</v>
      </c>
      <c r="C11">
        <v>390.388</v>
      </c>
      <c r="D11">
        <v>7.02</v>
      </c>
      <c r="E11">
        <v>15.92</v>
      </c>
      <c r="F11" t="s">
        <v>67</v>
      </c>
      <c r="G11" t="s">
        <v>67</v>
      </c>
    </row>
    <row r="12" spans="1:7" ht="12.75">
      <c r="A12">
        <v>10</v>
      </c>
      <c r="B12">
        <v>135.5</v>
      </c>
      <c r="C12">
        <v>0.151</v>
      </c>
      <c r="D12">
        <v>7.09</v>
      </c>
      <c r="E12">
        <v>20.97</v>
      </c>
      <c r="F12" t="s">
        <v>67</v>
      </c>
      <c r="G12" t="s">
        <v>67</v>
      </c>
    </row>
    <row r="13" spans="1:7" ht="12.75">
      <c r="A13">
        <v>11</v>
      </c>
      <c r="B13">
        <v>438.64</v>
      </c>
      <c r="C13">
        <v>1.852</v>
      </c>
      <c r="D13">
        <v>7.02</v>
      </c>
      <c r="E13">
        <v>18.29</v>
      </c>
      <c r="F13" t="s">
        <v>67</v>
      </c>
      <c r="G13" t="s">
        <v>67</v>
      </c>
    </row>
    <row r="14" spans="1:7" ht="12.75">
      <c r="A14">
        <v>12</v>
      </c>
      <c r="B14">
        <v>21384.82</v>
      </c>
      <c r="C14">
        <v>120.397</v>
      </c>
      <c r="D14">
        <v>7.09</v>
      </c>
      <c r="E14">
        <v>16.11</v>
      </c>
      <c r="F14" t="s">
        <v>66</v>
      </c>
      <c r="G14" t="s">
        <v>67</v>
      </c>
    </row>
    <row r="15" spans="1:7" ht="12.75">
      <c r="A15">
        <v>13</v>
      </c>
      <c r="B15">
        <v>415.06</v>
      </c>
      <c r="C15">
        <v>2.231</v>
      </c>
      <c r="D15">
        <v>7.1</v>
      </c>
      <c r="E15">
        <v>18.64</v>
      </c>
      <c r="F15" t="s">
        <v>67</v>
      </c>
      <c r="G15" t="s">
        <v>67</v>
      </c>
    </row>
    <row r="16" spans="1:7" ht="12.75">
      <c r="A16">
        <v>14</v>
      </c>
      <c r="B16">
        <v>197.11</v>
      </c>
      <c r="C16">
        <v>0.448</v>
      </c>
      <c r="D16">
        <v>7.02</v>
      </c>
      <c r="E16">
        <v>18.08</v>
      </c>
      <c r="F16" t="s">
        <v>67</v>
      </c>
      <c r="G16" t="s">
        <v>66</v>
      </c>
    </row>
    <row r="17" spans="1:7" ht="12.75">
      <c r="A17">
        <v>15</v>
      </c>
      <c r="B17">
        <v>442.36</v>
      </c>
      <c r="C17">
        <v>2.593</v>
      </c>
      <c r="D17">
        <v>6.96</v>
      </c>
      <c r="E17">
        <v>16.85</v>
      </c>
      <c r="F17" t="s">
        <v>67</v>
      </c>
      <c r="G17" t="s">
        <v>67</v>
      </c>
    </row>
    <row r="18" spans="1:7" ht="12.75">
      <c r="A18">
        <v>16</v>
      </c>
      <c r="B18">
        <v>57667.1</v>
      </c>
      <c r="C18">
        <v>511.509</v>
      </c>
      <c r="D18">
        <v>7.03</v>
      </c>
      <c r="E18">
        <v>15.44</v>
      </c>
      <c r="F18" t="s">
        <v>67</v>
      </c>
      <c r="G18" t="s">
        <v>67</v>
      </c>
    </row>
    <row r="19" spans="1:7" ht="12.75">
      <c r="A19">
        <v>17</v>
      </c>
      <c r="B19">
        <v>399.14</v>
      </c>
      <c r="C19">
        <v>1.665</v>
      </c>
      <c r="D19">
        <v>7.01</v>
      </c>
      <c r="E19">
        <v>20.47</v>
      </c>
      <c r="F19" t="s">
        <v>67</v>
      </c>
      <c r="G19" t="s">
        <v>67</v>
      </c>
    </row>
    <row r="20" spans="1:7" ht="12.75">
      <c r="A20">
        <v>18</v>
      </c>
      <c r="B20">
        <v>38865.87</v>
      </c>
      <c r="C20">
        <v>397.484</v>
      </c>
      <c r="D20">
        <v>7.01</v>
      </c>
      <c r="E20">
        <v>14.66</v>
      </c>
      <c r="F20" t="s">
        <v>67</v>
      </c>
      <c r="G20" t="s">
        <v>67</v>
      </c>
    </row>
    <row r="21" spans="1:7" ht="12.75">
      <c r="A21">
        <v>19</v>
      </c>
      <c r="B21">
        <v>2952.05</v>
      </c>
      <c r="C21">
        <v>19.094</v>
      </c>
      <c r="D21">
        <v>7.05</v>
      </c>
      <c r="E21">
        <v>14.56</v>
      </c>
      <c r="F21" t="s">
        <v>66</v>
      </c>
      <c r="G21" t="s">
        <v>66</v>
      </c>
    </row>
    <row r="22" spans="1:7" ht="12.75">
      <c r="A22">
        <v>20</v>
      </c>
      <c r="B22">
        <v>39889.89</v>
      </c>
      <c r="C22">
        <v>386.611</v>
      </c>
      <c r="D22">
        <v>6.88</v>
      </c>
      <c r="E22">
        <v>15.08</v>
      </c>
      <c r="F22" t="s">
        <v>67</v>
      </c>
      <c r="G22" t="s">
        <v>67</v>
      </c>
    </row>
    <row r="23" spans="1:7" ht="12.75">
      <c r="A23">
        <v>21</v>
      </c>
      <c r="B23">
        <v>1672.33</v>
      </c>
      <c r="C23">
        <v>10.576</v>
      </c>
      <c r="D23">
        <v>6.72</v>
      </c>
      <c r="E23">
        <v>18.69</v>
      </c>
      <c r="F23" t="s">
        <v>67</v>
      </c>
      <c r="G23" t="s">
        <v>66</v>
      </c>
    </row>
    <row r="24" spans="1:7" ht="12.75">
      <c r="A24">
        <v>22</v>
      </c>
      <c r="B24">
        <v>389.77</v>
      </c>
      <c r="C24">
        <v>1.62</v>
      </c>
      <c r="D24">
        <v>6.75</v>
      </c>
      <c r="E24">
        <v>21.3</v>
      </c>
      <c r="F24" t="s">
        <v>67</v>
      </c>
      <c r="G24" t="s">
        <v>67</v>
      </c>
    </row>
    <row r="25" spans="1:7" ht="12.75">
      <c r="A25">
        <v>23</v>
      </c>
      <c r="B25">
        <v>512.79</v>
      </c>
      <c r="C25">
        <v>4.398</v>
      </c>
      <c r="D25">
        <v>6.89</v>
      </c>
      <c r="E25">
        <v>21.01</v>
      </c>
      <c r="F25" t="s">
        <v>67</v>
      </c>
      <c r="G25" t="s">
        <v>67</v>
      </c>
    </row>
    <row r="26" spans="1:7" ht="12.75">
      <c r="A26">
        <v>24</v>
      </c>
      <c r="B26">
        <v>46121.97</v>
      </c>
      <c r="C26">
        <v>387.336</v>
      </c>
      <c r="D26">
        <v>6.81</v>
      </c>
      <c r="E26">
        <v>17.74</v>
      </c>
      <c r="F26" t="s">
        <v>67</v>
      </c>
      <c r="G26" t="s">
        <v>67</v>
      </c>
    </row>
    <row r="27" spans="1:7" ht="12.75">
      <c r="A27">
        <v>25</v>
      </c>
      <c r="B27">
        <v>381.85</v>
      </c>
      <c r="C27">
        <v>2.609</v>
      </c>
      <c r="D27">
        <v>6.95</v>
      </c>
      <c r="E27">
        <v>22.56</v>
      </c>
      <c r="F27" t="s">
        <v>66</v>
      </c>
      <c r="G27" t="s">
        <v>67</v>
      </c>
    </row>
    <row r="28" spans="1:7" ht="12.75">
      <c r="A28">
        <v>26</v>
      </c>
      <c r="B28">
        <v>343.47</v>
      </c>
      <c r="C28">
        <v>0.852</v>
      </c>
      <c r="D28">
        <v>6.82</v>
      </c>
      <c r="E28">
        <v>21.47</v>
      </c>
      <c r="F28" t="s">
        <v>67</v>
      </c>
      <c r="G28" t="s">
        <v>67</v>
      </c>
    </row>
    <row r="29" spans="1:7" ht="12.75">
      <c r="A29">
        <v>27</v>
      </c>
      <c r="B29">
        <v>435.26</v>
      </c>
      <c r="C29">
        <v>2.729</v>
      </c>
      <c r="D29">
        <v>6.85</v>
      </c>
      <c r="E29">
        <v>21.67</v>
      </c>
      <c r="F29" t="s">
        <v>67</v>
      </c>
      <c r="G29" t="s">
        <v>67</v>
      </c>
    </row>
    <row r="30" spans="1:7" ht="12.75">
      <c r="A30">
        <v>28</v>
      </c>
      <c r="B30">
        <v>18260.37</v>
      </c>
      <c r="C30">
        <v>116.369</v>
      </c>
      <c r="D30">
        <v>6.99</v>
      </c>
      <c r="E30">
        <v>24.29</v>
      </c>
      <c r="F30" t="s">
        <v>67</v>
      </c>
      <c r="G30" t="s">
        <v>66</v>
      </c>
    </row>
    <row r="31" spans="1:7" ht="12.75">
      <c r="A31">
        <v>29</v>
      </c>
      <c r="B31">
        <v>64836.57</v>
      </c>
      <c r="C31">
        <v>536.548</v>
      </c>
      <c r="D31">
        <v>6.82</v>
      </c>
      <c r="E31">
        <v>18.05</v>
      </c>
      <c r="F31" t="s">
        <v>67</v>
      </c>
      <c r="G31" t="s">
        <v>67</v>
      </c>
    </row>
    <row r="32" spans="1:7" ht="12.75">
      <c r="A32">
        <v>30</v>
      </c>
      <c r="B32">
        <v>2146.43</v>
      </c>
      <c r="C32">
        <v>15.12</v>
      </c>
      <c r="D32">
        <v>6.96</v>
      </c>
      <c r="E32">
        <v>22.28</v>
      </c>
      <c r="F32" t="s">
        <v>67</v>
      </c>
      <c r="G32" t="s">
        <v>67</v>
      </c>
    </row>
    <row r="33" spans="1:7" ht="12.75">
      <c r="A33">
        <v>31</v>
      </c>
      <c r="B33">
        <v>76328.68</v>
      </c>
      <c r="C33">
        <v>452.512</v>
      </c>
      <c r="D33">
        <v>6.92</v>
      </c>
      <c r="E33">
        <v>15.99</v>
      </c>
      <c r="F33" t="s">
        <v>67</v>
      </c>
      <c r="G33" t="s">
        <v>65</v>
      </c>
    </row>
    <row r="34" spans="1:6" ht="12.75">
      <c r="A34" t="s">
        <v>68</v>
      </c>
      <c r="B34">
        <v>498101.99</v>
      </c>
      <c r="C34">
        <v>1.662</v>
      </c>
      <c r="D34">
        <v>6.95</v>
      </c>
      <c r="E34">
        <v>13.14</v>
      </c>
      <c r="F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2016-06-02T11:52:00Z</dcterms:modified>
  <cp:category/>
  <cp:version/>
  <cp:contentType/>
  <cp:contentStatus/>
</cp:coreProperties>
</file>