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<sst xmlns="http://schemas.openxmlformats.org/spreadsheetml/2006/main" count="116" uniqueCount="75">
  <si>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</si>
  <si>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</si>
  <si>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</si>
  <si>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</si>
  <si>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</si>
  <si>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</si>
  <si>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</si>
  <si>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</si>
  <si>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</si>
  <si>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</si>
  <si>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</si>
  <si>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</si>
  <si>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</si>
  <si>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</si>
  <si>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</si>
  <si>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</si>
  <si>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</si>
  <si>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</si>
  <si>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</si>
  <si>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</si>
  <si>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</si>
  <si>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</si>
  <si>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</si>
  <si>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</si>
  <si>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</si>
  <si>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</si>
  <si>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</si>
  <si>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</si>
  <si>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</si>
  <si>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</si>
  <si>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</si>
  <si>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</si>
  <si>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</si>
  <si>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</si>
  <si>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</si>
  <si>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</si>
  <si>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</si>
  <si>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</si>
  <si>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</si>
  <si>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</si>
  <si>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</si>
  <si>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</si>
  <si>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</si>
  <si>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</si>
  <si>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</si>
  <si>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</si>
  <si>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</si>
  <si>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</si>
  <si>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</si>
  <si>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</si>
  <si>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</si>
  <si>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</si>
  <si>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</si>
  <si>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</si>
  <si>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</si>
  <si>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</si>
  <si>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</si>
  <si>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</si>
  <si>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</si>
  <si>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</si>
  <si>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</si>
  <si>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</si>
  <si>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</si>
  <si>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</si>
  <si>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</si>
  <si>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</si>
  <si>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</si>
  <si>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</si>
  <si>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</si>
  <si>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</si>
  <si>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>Итого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</si>
  <si>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01.05.2016р.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31.05.2016р.</t>
    </r>
  </si>
  <si>
    <t xml:space="preserve">В.о. начальника  Краматорського    ЛВУМГ  </t>
  </si>
  <si>
    <t>В.В. Пархоменко</t>
  </si>
  <si>
    <t>Данные по объекту DrugAGNKS1 (осн.) за 5/16.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</si>
</sst>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SheetLayoutView="100" zoomScalePageLayoutView="0" workbookViewId="0" topLeftCell="A13">
      <selection activeCell="A54" sqref="A54:IV54"/>
    </sheetView>
  </sheetViews>
  <sheetFormatPr defaultColWidth="9.00390625" defaultRowHeight="12.75"/>
  <cols>
    <col min="1" max="1" width="1.00390625" style="99" customWidth="1"/>
    <col min="2" max="2" width="4.75390625" style="99" customWidth="1"/>
    <col min="3" max="3" width="7.25390625" style="99" customWidth="1"/>
    <col min="4" max="4" width="7.75390625" style="99" customWidth="1"/>
    <col min="5" max="6" width="7.875" style="99" customWidth="1"/>
    <col min="7" max="7" width="7.75390625" style="99" customWidth="1"/>
    <col min="8" max="8" width="8.00390625" style="99" customWidth="1"/>
    <col min="9" max="9" width="7.75390625" style="99" customWidth="1"/>
    <col min="10" max="10" width="7.625" style="99" customWidth="1"/>
    <col min="11" max="11" width="8.125" style="99" customWidth="1"/>
    <col min="12" max="12" width="7.375" style="99" customWidth="1"/>
    <col min="13" max="14" width="7.875" style="99" customWidth="1"/>
    <col min="15" max="15" width="7.25390625" style="99" customWidth="1"/>
    <col min="16" max="17" width="7.75390625" style="99" customWidth="1"/>
    <col min="18" max="19" width="7.375" style="99" customWidth="1"/>
    <col min="20" max="21" width="8.125" style="99" customWidth="1"/>
    <col min="22" max="22" width="7.625" style="99" customWidth="1"/>
    <col min="23" max="23" width="8.25390625" style="99" customWidth="1"/>
    <col min="24" max="24" width="7.375" style="99" customWidth="1"/>
    <col min="25" max="25" width="7.00390625" style="99" customWidth="1"/>
    <col min="26" max="26" width="6.375" style="99" customWidth="1"/>
    <col min="27" max="28" width="9.125" style="99" customWidth="1"/>
    <col min="29" max="29" width="9.125" style="100" customWidth="1"/>
    <col min="30" max="16384" width="9.125" style="99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" customHeight="1">
      <c r="B7" s="79" t="s">
        <v>54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5"/>
      <c r="AA7" s="45"/>
    </row>
    <row r="8" spans="2:27" ht="18" customHeight="1">
      <c r="B8" s="81" t="s">
        <v>71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0" t="s">
        <v>26</v>
      </c>
      <c r="C10" s="85" t="s">
        <v>17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5" t="s">
        <v>6</v>
      </c>
      <c r="P10" s="86"/>
      <c r="Q10" s="86"/>
      <c r="R10" s="86"/>
      <c r="S10" s="86"/>
      <c r="T10" s="86"/>
      <c r="U10" s="75" t="s">
        <v>22</v>
      </c>
      <c r="V10" s="70" t="s">
        <v>23</v>
      </c>
      <c r="W10" s="70" t="s">
        <v>35</v>
      </c>
      <c r="X10" s="70" t="s">
        <v>25</v>
      </c>
      <c r="Y10" s="70" t="s">
        <v>24</v>
      </c>
      <c r="Z10" s="3"/>
      <c r="AB10" s="100"/>
      <c r="AC10" s="99"/>
    </row>
    <row r="11" spans="2:29" ht="48.75" customHeight="1">
      <c r="B11" s="71"/>
      <c r="C11" s="82" t="s">
        <v>2</v>
      </c>
      <c r="D11" s="78" t="s">
        <v>3</v>
      </c>
      <c r="E11" s="78" t="s">
        <v>4</v>
      </c>
      <c r="F11" s="78" t="s">
        <v>5</v>
      </c>
      <c r="G11" s="78" t="s">
        <v>8</v>
      </c>
      <c r="H11" s="78" t="s">
        <v>9</v>
      </c>
      <c r="I11" s="78" t="s">
        <v>10</v>
      </c>
      <c r="J11" s="78" t="s">
        <v>11</v>
      </c>
      <c r="K11" s="78" t="s">
        <v>12</v>
      </c>
      <c r="L11" s="78" t="s">
        <v>13</v>
      </c>
      <c r="M11" s="70" t="s">
        <v>14</v>
      </c>
      <c r="N11" s="70" t="s">
        <v>15</v>
      </c>
      <c r="O11" s="70" t="s">
        <v>7</v>
      </c>
      <c r="P11" s="70" t="s">
        <v>19</v>
      </c>
      <c r="Q11" s="70" t="s">
        <v>33</v>
      </c>
      <c r="R11" s="70" t="s">
        <v>20</v>
      </c>
      <c r="S11" s="70" t="s">
        <v>34</v>
      </c>
      <c r="T11" s="70" t="s">
        <v>21</v>
      </c>
      <c r="U11" s="76"/>
      <c r="V11" s="71"/>
      <c r="W11" s="71"/>
      <c r="X11" s="71"/>
      <c r="Y11" s="71"/>
      <c r="Z11" s="3"/>
      <c r="AB11" s="100"/>
      <c r="AC11" s="99"/>
    </row>
    <row r="12" spans="2:29" ht="15.75" customHeight="1">
      <c r="B12" s="71"/>
      <c r="C12" s="82"/>
      <c r="D12" s="78"/>
      <c r="E12" s="78"/>
      <c r="F12" s="78"/>
      <c r="G12" s="78"/>
      <c r="H12" s="78"/>
      <c r="I12" s="78"/>
      <c r="J12" s="78"/>
      <c r="K12" s="78"/>
      <c r="L12" s="78"/>
      <c r="M12" s="71"/>
      <c r="N12" s="71"/>
      <c r="O12" s="71"/>
      <c r="P12" s="71"/>
      <c r="Q12" s="71"/>
      <c r="R12" s="71"/>
      <c r="S12" s="71"/>
      <c r="T12" s="71"/>
      <c r="U12" s="76"/>
      <c r="V12" s="71"/>
      <c r="W12" s="71"/>
      <c r="X12" s="71"/>
      <c r="Y12" s="71"/>
      <c r="Z12" s="3"/>
      <c r="AB12" s="100"/>
      <c r="AC12" s="99"/>
    </row>
    <row r="13" spans="2:29" ht="30" customHeight="1">
      <c r="B13" s="80"/>
      <c r="C13" s="82"/>
      <c r="D13" s="78"/>
      <c r="E13" s="78"/>
      <c r="F13" s="78"/>
      <c r="G13" s="78"/>
      <c r="H13" s="78"/>
      <c r="I13" s="78"/>
      <c r="J13" s="78"/>
      <c r="K13" s="78"/>
      <c r="L13" s="78"/>
      <c r="M13" s="72"/>
      <c r="N13" s="72"/>
      <c r="O13" s="72"/>
      <c r="P13" s="72"/>
      <c r="Q13" s="72"/>
      <c r="R13" s="72"/>
      <c r="S13" s="72"/>
      <c r="T13" s="72"/>
      <c r="U13" s="77"/>
      <c r="V13" s="72"/>
      <c r="W13" s="72"/>
      <c r="X13" s="72"/>
      <c r="Y13" s="72"/>
      <c r="Z13" s="3"/>
      <c r="AB13" s="100"/>
      <c r="AC13" s="99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>
        <v>0.7306</v>
      </c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99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v>0.73</v>
      </c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99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v>0.7301</v>
      </c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99"/>
    </row>
    <row r="17" spans="2:28" s="108" customFormat="1" ht="12.75">
      <c r="B17" s="46">
        <v>4</v>
      </c>
      <c r="C17" s="47">
        <v>92.7314</v>
      </c>
      <c r="D17" s="47">
        <v>4.0392</v>
      </c>
      <c r="E17" s="47">
        <v>0.9606</v>
      </c>
      <c r="F17" s="47">
        <v>0.1199</v>
      </c>
      <c r="G17" s="47">
        <v>0.1985</v>
      </c>
      <c r="H17" s="47">
        <v>0.0104</v>
      </c>
      <c r="I17" s="47">
        <v>0.0617</v>
      </c>
      <c r="J17" s="47">
        <v>0.0467</v>
      </c>
      <c r="K17" s="47">
        <v>0.0665</v>
      </c>
      <c r="L17" s="47">
        <v>0.0077</v>
      </c>
      <c r="M17" s="47">
        <v>1.4841</v>
      </c>
      <c r="N17" s="47">
        <v>0.2733</v>
      </c>
      <c r="O17" s="47">
        <v>0.7304</v>
      </c>
      <c r="P17" s="48">
        <v>34.85</v>
      </c>
      <c r="Q17" s="49">
        <v>8324</v>
      </c>
      <c r="R17" s="48">
        <v>38.6</v>
      </c>
      <c r="S17" s="50">
        <v>9218</v>
      </c>
      <c r="T17" s="48">
        <v>49.77</v>
      </c>
      <c r="U17" s="48"/>
      <c r="V17" s="50"/>
      <c r="W17" s="65"/>
      <c r="X17" s="66"/>
      <c r="Y17" s="47"/>
      <c r="AA17" s="109">
        <f>SUM(C17:N17)</f>
        <v>100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0.7304</v>
      </c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99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v>0.7325</v>
      </c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99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0.7358</v>
      </c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99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v>0.7316</v>
      </c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99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v>0.73014</v>
      </c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99"/>
    </row>
    <row r="23" spans="2:28" s="108" customFormat="1" ht="12.75">
      <c r="B23" s="46">
        <v>10</v>
      </c>
      <c r="C23" s="47">
        <v>92.6015</v>
      </c>
      <c r="D23" s="47">
        <v>4.0743</v>
      </c>
      <c r="E23" s="47">
        <v>0.9772</v>
      </c>
      <c r="F23" s="47">
        <v>0.1237</v>
      </c>
      <c r="G23" s="47">
        <v>0.2039</v>
      </c>
      <c r="H23" s="47">
        <v>0.0033</v>
      </c>
      <c r="I23" s="47">
        <v>0.062</v>
      </c>
      <c r="J23" s="47">
        <v>0.0523</v>
      </c>
      <c r="K23" s="47">
        <v>0.0408</v>
      </c>
      <c r="L23" s="47">
        <v>0.0078</v>
      </c>
      <c r="M23" s="47">
        <v>1.5643</v>
      </c>
      <c r="N23" s="47">
        <v>0.2889</v>
      </c>
      <c r="O23" s="47">
        <v>0.7303</v>
      </c>
      <c r="P23" s="48">
        <v>34.81</v>
      </c>
      <c r="Q23" s="49">
        <v>8314</v>
      </c>
      <c r="R23" s="48">
        <v>38.55</v>
      </c>
      <c r="S23" s="49">
        <v>9207</v>
      </c>
      <c r="T23" s="48">
        <v>49.7</v>
      </c>
      <c r="U23" s="50"/>
      <c r="V23" s="50"/>
      <c r="W23" s="65"/>
      <c r="X23" s="66"/>
      <c r="Y23" s="47"/>
      <c r="AA23" s="109">
        <f>SUM(C23:N23)</f>
        <v>100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v>0.7305</v>
      </c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99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>
        <v>0.7307</v>
      </c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99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>
        <v>0.7307</v>
      </c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99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>
        <v>0.7307</v>
      </c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99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0.7303</v>
      </c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9" ht="12.75">
      <c r="B29" s="16">
        <v>16</v>
      </c>
      <c r="C29" s="10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>
        <v>0.7301</v>
      </c>
      <c r="P29" s="103"/>
      <c r="Q29" s="104"/>
      <c r="R29" s="103"/>
      <c r="S29" s="104"/>
      <c r="T29" s="103"/>
      <c r="U29" s="7"/>
      <c r="V29" s="7"/>
      <c r="W29" s="55"/>
      <c r="X29" s="55"/>
      <c r="Y29" s="105"/>
      <c r="AA29" s="106">
        <f t="shared" si="0"/>
        <v>0</v>
      </c>
      <c r="AB29" s="107" t="str">
        <f t="shared" si="1"/>
        <v> </v>
      </c>
      <c r="AC29" s="99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0.7307</v>
      </c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99"/>
    </row>
    <row r="31" spans="2:28" s="108" customFormat="1" ht="12.75">
      <c r="B31" s="46">
        <v>18</v>
      </c>
      <c r="C31" s="47">
        <v>92.5917</v>
      </c>
      <c r="D31" s="47">
        <v>4.037</v>
      </c>
      <c r="E31" s="47">
        <v>0.9758</v>
      </c>
      <c r="F31" s="47">
        <v>0.1244</v>
      </c>
      <c r="G31" s="47">
        <v>0.205</v>
      </c>
      <c r="H31" s="47">
        <v>0.0045</v>
      </c>
      <c r="I31" s="47">
        <v>0.0682</v>
      </c>
      <c r="J31" s="47">
        <v>0.0538</v>
      </c>
      <c r="K31" s="47">
        <v>0.0609</v>
      </c>
      <c r="L31" s="47">
        <v>0.009</v>
      </c>
      <c r="M31" s="47">
        <v>1.5793</v>
      </c>
      <c r="N31" s="47">
        <v>0.2904</v>
      </c>
      <c r="O31" s="47">
        <v>0.7309</v>
      </c>
      <c r="P31" s="48">
        <v>34.83</v>
      </c>
      <c r="Q31" s="49">
        <v>8319</v>
      </c>
      <c r="R31" s="48">
        <v>38.57</v>
      </c>
      <c r="S31" s="50">
        <v>9212</v>
      </c>
      <c r="T31" s="48">
        <v>49.71</v>
      </c>
      <c r="U31" s="50">
        <v>-11.3</v>
      </c>
      <c r="V31" s="50">
        <v>-10</v>
      </c>
      <c r="W31" s="51" t="s">
        <v>49</v>
      </c>
      <c r="X31" s="52">
        <v>0.006</v>
      </c>
      <c r="Y31" s="53">
        <v>0.0001</v>
      </c>
      <c r="AA31" s="109">
        <f>SUM(C31:N31)</f>
        <v>100.00000000000001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>
        <v>0.7309</v>
      </c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>
        <v>0.7309</v>
      </c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99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>
        <v>0.7309</v>
      </c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99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>
        <v>0.7307</v>
      </c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99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0.7307</v>
      </c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99"/>
    </row>
    <row r="37" spans="2:28" s="112" customFormat="1" ht="12.75">
      <c r="B37" s="46">
        <v>24</v>
      </c>
      <c r="C37" s="61">
        <v>92.7143</v>
      </c>
      <c r="D37" s="61">
        <v>4.028</v>
      </c>
      <c r="E37" s="61">
        <v>0.9582</v>
      </c>
      <c r="F37" s="61">
        <v>0.1248</v>
      </c>
      <c r="G37" s="61">
        <v>0.21</v>
      </c>
      <c r="H37" s="61">
        <v>0.0045</v>
      </c>
      <c r="I37" s="61">
        <v>0.0621</v>
      </c>
      <c r="J37" s="61">
        <v>0.0508</v>
      </c>
      <c r="K37" s="61">
        <v>0.0823</v>
      </c>
      <c r="L37" s="61">
        <v>0.0091</v>
      </c>
      <c r="M37" s="61">
        <v>1.4964</v>
      </c>
      <c r="N37" s="61">
        <v>0.2595</v>
      </c>
      <c r="O37" s="61">
        <v>0.7309</v>
      </c>
      <c r="P37" s="62">
        <v>34.88</v>
      </c>
      <c r="Q37" s="63">
        <v>8331</v>
      </c>
      <c r="R37" s="62">
        <v>38.62</v>
      </c>
      <c r="S37" s="64">
        <v>9225</v>
      </c>
      <c r="T37" s="62">
        <v>49.79</v>
      </c>
      <c r="U37" s="64"/>
      <c r="V37" s="64"/>
      <c r="W37" s="51"/>
      <c r="X37" s="52"/>
      <c r="Y37" s="53"/>
      <c r="AA37" s="113">
        <f>SUM(C37:N37)</f>
        <v>99.99999999999999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>
        <v>0.7306</v>
      </c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99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0.7306</v>
      </c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v>0.7306</v>
      </c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99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>
        <v>0.7303</v>
      </c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99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>
        <v>0.7307</v>
      </c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99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0.7307</v>
      </c>
      <c r="P43" s="103"/>
      <c r="Q43" s="104"/>
      <c r="R43" s="103"/>
      <c r="S43" s="104"/>
      <c r="T43" s="115"/>
      <c r="U43" s="7"/>
      <c r="V43" s="7"/>
      <c r="W43" s="55"/>
      <c r="X43" s="55"/>
      <c r="Y43" s="105"/>
      <c r="AA43" s="106">
        <f t="shared" si="0"/>
        <v>0</v>
      </c>
      <c r="AB43" s="107" t="str">
        <f t="shared" si="1"/>
        <v> </v>
      </c>
      <c r="AC43" s="99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99"/>
    </row>
    <row r="45" spans="2:29" ht="12.75" customHeight="1">
      <c r="B45" s="16">
        <v>31</v>
      </c>
      <c r="C45" s="10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>
        <v>0.7305</v>
      </c>
      <c r="P45" s="103"/>
      <c r="Q45" s="104"/>
      <c r="R45" s="103"/>
      <c r="S45" s="104"/>
      <c r="T45" s="115"/>
      <c r="U45" s="7"/>
      <c r="V45" s="7"/>
      <c r="W45" s="55"/>
      <c r="X45" s="55"/>
      <c r="Y45" s="105"/>
      <c r="AA45" s="106">
        <f>SUM(C45:N45)</f>
        <v>0</v>
      </c>
      <c r="AB45" s="107" t="str">
        <f>IF(AA45=100,"ОК"," ")</f>
        <v> </v>
      </c>
      <c r="AC45" s="99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6"/>
      <c r="U47" s="57"/>
      <c r="V47" s="57"/>
      <c r="W47" s="83">
        <v>42521</v>
      </c>
      <c r="X47" s="84"/>
      <c r="Y47" s="58"/>
      <c r="AC47" s="59"/>
    </row>
    <row r="48" spans="4:29" s="1" customFormat="1" ht="12.75">
      <c r="D48" s="1" t="s">
        <v>27</v>
      </c>
      <c r="O48" s="2"/>
      <c r="P48" s="60" t="s">
        <v>29</v>
      </c>
      <c r="Q48" s="60"/>
      <c r="T48" s="2"/>
      <c r="U48" s="2" t="s">
        <v>0</v>
      </c>
      <c r="W48" s="2"/>
      <c r="X48" s="2" t="s">
        <v>16</v>
      </c>
      <c r="AC48" s="59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7"/>
      <c r="V49" s="57"/>
      <c r="W49" s="83">
        <v>42521</v>
      </c>
      <c r="X49" s="84"/>
      <c r="Y49" s="11"/>
      <c r="AC49" s="5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9"/>
    </row>
  </sheetData>
  <sheetProtection/>
  <mergeCells count="31"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D19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7" t="s">
        <v>30</v>
      </c>
      <c r="C1" s="67"/>
      <c r="D1" s="67"/>
      <c r="E1" s="67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7" t="s">
        <v>31</v>
      </c>
      <c r="C2" s="67"/>
      <c r="D2" s="67"/>
      <c r="E2" s="67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68" t="s">
        <v>55</v>
      </c>
      <c r="C3" s="68"/>
      <c r="D3" s="68"/>
      <c r="E3" s="67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5"/>
      <c r="C5" s="98" t="s">
        <v>36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9"/>
    </row>
    <row r="6" spans="2:29" ht="18" customHeight="1">
      <c r="B6" s="79" t="s">
        <v>54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45"/>
      <c r="AA6" s="45"/>
      <c r="AC6" s="4"/>
    </row>
    <row r="7" spans="2:29" ht="18" customHeight="1">
      <c r="B7" s="81" t="s">
        <v>71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0" t="s">
        <v>26</v>
      </c>
      <c r="C9" s="85" t="s">
        <v>41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92" t="s">
        <v>42</v>
      </c>
      <c r="X9" s="93" t="s">
        <v>44</v>
      </c>
      <c r="Y9" s="21"/>
      <c r="Z9"/>
    </row>
    <row r="10" spans="2:26" ht="48.75" customHeight="1">
      <c r="B10" s="71"/>
      <c r="C10" s="82" t="s">
        <v>60</v>
      </c>
      <c r="D10" s="78"/>
      <c r="E10" s="78"/>
      <c r="F10" s="78"/>
      <c r="G10" s="78"/>
      <c r="H10" s="78"/>
      <c r="I10" s="78"/>
      <c r="J10" s="78"/>
      <c r="K10" s="78"/>
      <c r="L10" s="78"/>
      <c r="M10" s="70"/>
      <c r="N10" s="70"/>
      <c r="O10" s="70"/>
      <c r="P10" s="70"/>
      <c r="Q10" s="70"/>
      <c r="R10" s="70"/>
      <c r="S10" s="70"/>
      <c r="T10" s="70"/>
      <c r="U10" s="70"/>
      <c r="V10" s="89"/>
      <c r="W10" s="92"/>
      <c r="X10" s="94"/>
      <c r="Y10" s="21"/>
      <c r="Z10"/>
    </row>
    <row r="11" spans="2:26" ht="15.75" customHeight="1">
      <c r="B11" s="71"/>
      <c r="C11" s="82"/>
      <c r="D11" s="78"/>
      <c r="E11" s="78"/>
      <c r="F11" s="78"/>
      <c r="G11" s="78"/>
      <c r="H11" s="78"/>
      <c r="I11" s="78"/>
      <c r="J11" s="78"/>
      <c r="K11" s="78"/>
      <c r="L11" s="78"/>
      <c r="M11" s="71"/>
      <c r="N11" s="71"/>
      <c r="O11" s="71"/>
      <c r="P11" s="71"/>
      <c r="Q11" s="71"/>
      <c r="R11" s="71"/>
      <c r="S11" s="71"/>
      <c r="T11" s="71"/>
      <c r="U11" s="71"/>
      <c r="V11" s="90"/>
      <c r="W11" s="92"/>
      <c r="X11" s="94"/>
      <c r="Y11" s="21"/>
      <c r="Z11"/>
    </row>
    <row r="12" spans="2:26" ht="30" customHeight="1">
      <c r="B12" s="80"/>
      <c r="C12" s="82"/>
      <c r="D12" s="78"/>
      <c r="E12" s="78"/>
      <c r="F12" s="78"/>
      <c r="G12" s="78"/>
      <c r="H12" s="78"/>
      <c r="I12" s="78"/>
      <c r="J12" s="78"/>
      <c r="K12" s="78"/>
      <c r="L12" s="78"/>
      <c r="M12" s="72"/>
      <c r="N12" s="72"/>
      <c r="O12" s="72"/>
      <c r="P12" s="72"/>
      <c r="Q12" s="72"/>
      <c r="R12" s="72"/>
      <c r="S12" s="72"/>
      <c r="T12" s="72"/>
      <c r="U12" s="72"/>
      <c r="V12" s="91"/>
      <c r="W12" s="92"/>
      <c r="X12" s="95"/>
      <c r="Y12" s="21"/>
      <c r="Z12"/>
    </row>
    <row r="13" spans="2:27" ht="15.75" customHeight="1">
      <c r="B13" s="15">
        <v>1</v>
      </c>
      <c r="C13" s="69">
        <v>573.21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573.21</v>
      </c>
      <c r="X13" s="42">
        <v>35.01</v>
      </c>
      <c r="Y13" s="22"/>
      <c r="Z13" s="97" t="s">
        <v>45</v>
      </c>
      <c r="AA13" s="97"/>
    </row>
    <row r="14" spans="2:27" ht="15.75">
      <c r="B14" s="15">
        <v>2</v>
      </c>
      <c r="C14" s="69">
        <v>857.67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857.67</v>
      </c>
      <c r="X14" s="29">
        <f>IF(Паспорт!P15&gt;0,Паспорт!P15,X13)</f>
        <v>35.01</v>
      </c>
      <c r="Y14" s="22"/>
      <c r="Z14" s="97"/>
      <c r="AA14" s="97"/>
    </row>
    <row r="15" spans="2:27" ht="15.75">
      <c r="B15" s="15">
        <v>3</v>
      </c>
      <c r="C15" s="69">
        <v>774.8900000000001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774.8900000000001</v>
      </c>
      <c r="X15" s="29">
        <f>IF(Паспорт!P16&gt;0,Паспорт!P16,X14)</f>
        <v>35.01</v>
      </c>
      <c r="Y15" s="22"/>
      <c r="Z15" s="97"/>
      <c r="AA15" s="97"/>
    </row>
    <row r="16" spans="2:27" ht="15.75">
      <c r="B16" s="15">
        <v>4</v>
      </c>
      <c r="C16" s="69">
        <v>1420.7900000000002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1420.7900000000002</v>
      </c>
      <c r="X16" s="29">
        <f>IF(Паспорт!P17&gt;0,Паспорт!P17,X15)</f>
        <v>34.85</v>
      </c>
      <c r="Y16" s="22"/>
      <c r="Z16" s="97"/>
      <c r="AA16" s="97"/>
    </row>
    <row r="17" spans="2:27" ht="15.75">
      <c r="B17" s="15">
        <v>5</v>
      </c>
      <c r="C17" s="69">
        <v>1099.15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1099.15</v>
      </c>
      <c r="X17" s="29">
        <f>IF(Паспорт!P18&gt;0,Паспорт!P18,X16)</f>
        <v>34.85</v>
      </c>
      <c r="Y17" s="22"/>
      <c r="Z17" s="97"/>
      <c r="AA17" s="97"/>
    </row>
    <row r="18" spans="2:27" ht="15.75" customHeight="1">
      <c r="B18" s="15">
        <v>6</v>
      </c>
      <c r="C18" s="69">
        <v>1107.7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1107.7</v>
      </c>
      <c r="X18" s="29">
        <f>IF(Паспорт!P19&gt;0,Паспорт!P19,X17)</f>
        <v>34.85</v>
      </c>
      <c r="Y18" s="22"/>
      <c r="Z18" s="97"/>
      <c r="AA18" s="97"/>
    </row>
    <row r="19" spans="2:27" ht="15.75">
      <c r="B19" s="15">
        <v>7</v>
      </c>
      <c r="C19" s="69">
        <v>815.92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815.92</v>
      </c>
      <c r="X19" s="29">
        <f>IF(Паспорт!P20&gt;0,Паспорт!P20,X18)</f>
        <v>34.85</v>
      </c>
      <c r="Y19" s="22"/>
      <c r="Z19" s="97"/>
      <c r="AA19" s="97"/>
    </row>
    <row r="20" spans="2:27" ht="15.75">
      <c r="B20" s="15">
        <v>8</v>
      </c>
      <c r="C20" s="69">
        <v>726.6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726.6</v>
      </c>
      <c r="X20" s="29">
        <f>IF(Паспорт!P21&gt;0,Паспорт!P21,X19)</f>
        <v>34.85</v>
      </c>
      <c r="Y20" s="22"/>
      <c r="Z20" s="97"/>
      <c r="AA20" s="97"/>
    </row>
    <row r="21" spans="2:26" ht="15" customHeight="1">
      <c r="B21" s="15">
        <v>9</v>
      </c>
      <c r="C21" s="69">
        <v>707.4499999999999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707.4499999999999</v>
      </c>
      <c r="X21" s="29">
        <f>IF(Паспорт!P22&gt;0,Паспорт!P22,X20)</f>
        <v>34.85</v>
      </c>
      <c r="Y21" s="22"/>
      <c r="Z21" s="28"/>
    </row>
    <row r="22" spans="2:26" ht="15.75">
      <c r="B22" s="15">
        <v>10</v>
      </c>
      <c r="C22" s="69">
        <v>1096.97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1096.97</v>
      </c>
      <c r="X22" s="29">
        <f>IF(Паспорт!P23&gt;0,Паспорт!P23,X21)</f>
        <v>34.81</v>
      </c>
      <c r="Y22" s="22"/>
      <c r="Z22" s="28"/>
    </row>
    <row r="23" spans="2:26" ht="15.75">
      <c r="B23" s="15">
        <v>11</v>
      </c>
      <c r="C23" s="69">
        <v>1202.4099999999999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1202.4099999999999</v>
      </c>
      <c r="X23" s="29">
        <f>IF(Паспорт!P24&gt;0,Паспорт!P24,X22)</f>
        <v>34.81</v>
      </c>
      <c r="Y23" s="22"/>
      <c r="Z23" s="28"/>
    </row>
    <row r="24" spans="2:26" ht="15.75">
      <c r="B24" s="15">
        <v>12</v>
      </c>
      <c r="C24" s="69">
        <v>1246.51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1246.51</v>
      </c>
      <c r="X24" s="29">
        <f>IF(Паспорт!P25&gt;0,Паспорт!P25,X23)</f>
        <v>34.81</v>
      </c>
      <c r="Y24" s="22"/>
      <c r="Z24" s="28"/>
    </row>
    <row r="25" spans="2:26" ht="15.75">
      <c r="B25" s="15">
        <v>13</v>
      </c>
      <c r="C25" s="69">
        <v>1156.21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1156.21</v>
      </c>
      <c r="X25" s="29">
        <f>IF(Паспорт!P26&gt;0,Паспорт!P26,X24)</f>
        <v>34.81</v>
      </c>
      <c r="Y25" s="22"/>
      <c r="Z25" s="28"/>
    </row>
    <row r="26" spans="2:26" ht="15.75">
      <c r="B26" s="15">
        <v>14</v>
      </c>
      <c r="C26" s="69">
        <v>882.9399999999999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882.9399999999999</v>
      </c>
      <c r="X26" s="29">
        <f>IF(Паспорт!P27&gt;0,Паспорт!P27,X25)</f>
        <v>34.81</v>
      </c>
      <c r="Y26" s="22"/>
      <c r="Z26" s="28"/>
    </row>
    <row r="27" spans="2:26" ht="15.75">
      <c r="B27" s="15">
        <v>15</v>
      </c>
      <c r="C27" s="69">
        <v>622.7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622.7</v>
      </c>
      <c r="X27" s="29">
        <f>IF(Паспорт!P28&gt;0,Паспорт!P28,X26)</f>
        <v>34.81</v>
      </c>
      <c r="Y27" s="22"/>
      <c r="Z27" s="28"/>
    </row>
    <row r="28" spans="2:26" ht="15.75">
      <c r="B28" s="16">
        <v>16</v>
      </c>
      <c r="C28" s="69">
        <v>1119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1119</v>
      </c>
      <c r="X28" s="29">
        <f>IF(Паспорт!P29&gt;0,Паспорт!P29,X27)</f>
        <v>34.81</v>
      </c>
      <c r="Y28" s="22"/>
      <c r="Z28" s="28"/>
    </row>
    <row r="29" spans="2:26" ht="15.75">
      <c r="B29" s="16">
        <v>17</v>
      </c>
      <c r="C29" s="69">
        <v>1274.01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1274.01</v>
      </c>
      <c r="X29" s="29">
        <f>IF(Паспорт!P30&gt;0,Паспорт!P30,X28)</f>
        <v>34.81</v>
      </c>
      <c r="Y29" s="22"/>
      <c r="Z29" s="28"/>
    </row>
    <row r="30" spans="2:26" ht="15.75">
      <c r="B30" s="16">
        <v>18</v>
      </c>
      <c r="C30" s="69">
        <v>1275.6599999999999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1275.6599999999999</v>
      </c>
      <c r="X30" s="29">
        <f>IF(Паспорт!P31&gt;0,Паспорт!P31,X29)</f>
        <v>34.83</v>
      </c>
      <c r="Y30" s="22"/>
      <c r="Z30" s="28"/>
    </row>
    <row r="31" spans="2:26" ht="15.75">
      <c r="B31" s="16">
        <v>19</v>
      </c>
      <c r="C31" s="69">
        <v>1310.57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1310.57</v>
      </c>
      <c r="X31" s="29">
        <f>IF(Паспорт!P32&gt;0,Паспорт!P32,X30)</f>
        <v>34.83</v>
      </c>
      <c r="Y31" s="22"/>
      <c r="Z31" s="28"/>
    </row>
    <row r="32" spans="2:26" ht="15.75">
      <c r="B32" s="16">
        <v>20</v>
      </c>
      <c r="C32" s="69">
        <v>1724.18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1724.18</v>
      </c>
      <c r="X32" s="29">
        <f>IF(Паспорт!P33&gt;0,Паспорт!P33,X31)</f>
        <v>34.83</v>
      </c>
      <c r="Y32" s="22"/>
      <c r="Z32" s="28"/>
    </row>
    <row r="33" spans="2:26" ht="15.75">
      <c r="B33" s="16">
        <v>21</v>
      </c>
      <c r="C33" s="69">
        <v>1186.4799999999998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1186.4799999999998</v>
      </c>
      <c r="X33" s="29">
        <f>IF(Паспорт!P34&gt;0,Паспорт!P34,X32)</f>
        <v>34.83</v>
      </c>
      <c r="Y33" s="22"/>
      <c r="Z33" s="28"/>
    </row>
    <row r="34" spans="2:26" ht="15.75">
      <c r="B34" s="16">
        <v>22</v>
      </c>
      <c r="C34" s="69">
        <v>989.9200000000001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989.9200000000001</v>
      </c>
      <c r="X34" s="29">
        <f>IF(Паспорт!P35&gt;0,Паспорт!P35,X33)</f>
        <v>34.83</v>
      </c>
      <c r="Y34" s="22"/>
      <c r="Z34" s="28"/>
    </row>
    <row r="35" spans="2:26" ht="15.75">
      <c r="B35" s="16">
        <v>23</v>
      </c>
      <c r="C35" s="69">
        <v>1322.2900000000002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1322.2900000000002</v>
      </c>
      <c r="X35" s="29">
        <f>IF(Паспорт!P36&gt;0,Паспорт!P36,X34)</f>
        <v>34.83</v>
      </c>
      <c r="Y35" s="22"/>
      <c r="Z35" s="28"/>
    </row>
    <row r="36" spans="2:26" ht="15.75">
      <c r="B36" s="16">
        <v>24</v>
      </c>
      <c r="C36" s="69">
        <v>1525.16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1525.16</v>
      </c>
      <c r="X36" s="29">
        <f>IF(Паспорт!P37&gt;0,Паспорт!P37,X35)</f>
        <v>34.88</v>
      </c>
      <c r="Y36" s="22"/>
      <c r="Z36" s="28"/>
    </row>
    <row r="37" spans="2:26" ht="15.75">
      <c r="B37" s="16">
        <v>25</v>
      </c>
      <c r="C37" s="69">
        <v>1402.18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1402.18</v>
      </c>
      <c r="X37" s="29">
        <f>IF(Паспорт!P38&gt;0,Паспорт!P38,X36)</f>
        <v>34.88</v>
      </c>
      <c r="Y37" s="22"/>
      <c r="Z37" s="28"/>
    </row>
    <row r="38" spans="2:26" ht="15.75">
      <c r="B38" s="16">
        <v>26</v>
      </c>
      <c r="C38" s="69">
        <v>1039.4299999999998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1039.4299999999998</v>
      </c>
      <c r="X38" s="29">
        <f>IF(Паспорт!P39&gt;0,Паспорт!P39,X37)</f>
        <v>34.88</v>
      </c>
      <c r="Y38" s="22"/>
      <c r="Z38" s="28"/>
    </row>
    <row r="39" spans="2:26" ht="15.75">
      <c r="B39" s="16">
        <v>27</v>
      </c>
      <c r="C39" s="69">
        <v>1146.8200000000002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1146.8200000000002</v>
      </c>
      <c r="X39" s="29">
        <f>IF(Паспорт!P40&gt;0,Паспорт!P40,X38)</f>
        <v>34.88</v>
      </c>
      <c r="Y39" s="22"/>
      <c r="Z39" s="28"/>
    </row>
    <row r="40" spans="2:26" ht="15.75">
      <c r="B40" s="16">
        <v>28</v>
      </c>
      <c r="C40" s="69">
        <v>779.75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779.75</v>
      </c>
      <c r="X40" s="29">
        <f>IF(Паспорт!P41&gt;0,Паспорт!P41,X39)</f>
        <v>34.88</v>
      </c>
      <c r="Y40" s="22"/>
      <c r="Z40" s="28"/>
    </row>
    <row r="41" spans="2:26" ht="12.75" customHeight="1">
      <c r="B41" s="16">
        <v>29</v>
      </c>
      <c r="C41" s="69">
        <v>769.6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769.6</v>
      </c>
      <c r="X41" s="29">
        <f>IF(Паспорт!P42&gt;0,Паспорт!P42,X40)</f>
        <v>34.88</v>
      </c>
      <c r="Y41" s="22"/>
      <c r="Z41" s="28"/>
    </row>
    <row r="42" spans="2:26" ht="12.75" customHeight="1">
      <c r="B42" s="16">
        <v>30</v>
      </c>
      <c r="C42" s="69">
        <v>1229.43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1229.43</v>
      </c>
      <c r="X42" s="29">
        <f>IF(Паспорт!P43&gt;0,Паспорт!P43,X41)</f>
        <v>34.88</v>
      </c>
      <c r="Y42" s="22"/>
      <c r="Z42" s="28"/>
    </row>
    <row r="43" spans="2:26" ht="12.75" customHeight="1">
      <c r="B43" s="16">
        <v>31</v>
      </c>
      <c r="C43" s="69">
        <v>1067.01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>SUM(C43:V43)</f>
        <v>1067.01</v>
      </c>
      <c r="X43" s="29">
        <f>IF(Паспорт!P44&gt;0,Паспорт!P44,X42)</f>
        <v>34.88</v>
      </c>
      <c r="Y43" s="22"/>
      <c r="Z43" s="28"/>
    </row>
    <row r="44" spans="2:27" ht="66" customHeight="1">
      <c r="B44" s="16" t="s">
        <v>42</v>
      </c>
      <c r="C44" s="33">
        <f>SUM(C13:C43)</f>
        <v>33452.61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33452.61</v>
      </c>
      <c r="X44" s="30">
        <f>SUMPRODUCT(X13:X43,W13:W43)/SUM(W13:W42)</f>
        <v>36.00195615026431</v>
      </c>
      <c r="Y44" s="27"/>
      <c r="Z44" s="96" t="s">
        <v>43</v>
      </c>
      <c r="AA44" s="96"/>
    </row>
    <row r="45" spans="2:26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3"/>
      <c r="Z45"/>
    </row>
    <row r="46" spans="3:26" ht="12.7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24"/>
      <c r="Z46"/>
    </row>
    <row r="47" spans="3:4" ht="12.75">
      <c r="C47" s="1"/>
      <c r="D47" s="1"/>
    </row>
    <row r="48" spans="2:25" ht="15">
      <c r="B48" s="34"/>
      <c r="C48" s="11" t="s">
        <v>72</v>
      </c>
      <c r="D48" s="36"/>
      <c r="E48" s="37"/>
      <c r="F48" s="3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 t="s">
        <v>73</v>
      </c>
      <c r="X48" s="12"/>
      <c r="Y48" s="25"/>
    </row>
    <row r="49" spans="3:25" ht="12.75">
      <c r="C49" s="1"/>
      <c r="D49" s="1" t="s">
        <v>39</v>
      </c>
      <c r="O49" s="2"/>
      <c r="P49" s="14" t="s">
        <v>56</v>
      </c>
      <c r="Q49" s="14"/>
      <c r="W49" s="13" t="s">
        <v>57</v>
      </c>
      <c r="Y49" s="2"/>
    </row>
    <row r="50" spans="3:25" ht="18" customHeight="1">
      <c r="C50" s="11" t="s">
        <v>37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1</v>
      </c>
      <c r="P50" s="12" t="s">
        <v>38</v>
      </c>
      <c r="Q50" s="12"/>
      <c r="R50" s="12"/>
      <c r="S50" s="12"/>
      <c r="T50" s="12"/>
      <c r="U50" s="12"/>
      <c r="V50" s="12"/>
      <c r="W50" s="12" t="s">
        <v>58</v>
      </c>
      <c r="X50" s="12"/>
      <c r="Y50" s="26"/>
    </row>
    <row r="51" spans="3:25" ht="12.75">
      <c r="C51" s="1"/>
      <c r="D51" s="1" t="s">
        <v>40</v>
      </c>
      <c r="O51" s="2"/>
      <c r="P51" s="13" t="s">
        <v>59</v>
      </c>
      <c r="Q51" s="13"/>
      <c r="W51" s="13" t="s">
        <v>57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6">
      <selection activeCell="D3" sqref="D3:D33"/>
    </sheetView>
  </sheetViews>
  <sheetFormatPr defaultColWidth="9.00390625" defaultRowHeight="12.75"/>
  <sheetData>
    <row r="1" ht="12.75">
      <c r="A1" t="s">
        <v>74</v>
      </c>
    </row>
    <row r="2" spans="1:8" ht="12.75">
      <c r="A2" t="s">
        <v>61</v>
      </c>
      <c r="B2" t="s">
        <v>62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</row>
    <row r="3" spans="1:8" ht="12.75">
      <c r="A3">
        <v>1</v>
      </c>
      <c r="B3">
        <v>575.51</v>
      </c>
      <c r="C3">
        <v>2.3</v>
      </c>
      <c r="D3">
        <f>B3-C3</f>
        <v>573.21</v>
      </c>
      <c r="E3">
        <v>24.15</v>
      </c>
      <c r="F3">
        <v>11.55</v>
      </c>
      <c r="G3">
        <v>0.7304</v>
      </c>
      <c r="H3" t="s">
        <v>69</v>
      </c>
    </row>
    <row r="4" spans="1:8" ht="12.75">
      <c r="A4">
        <v>2</v>
      </c>
      <c r="B4">
        <v>861.14</v>
      </c>
      <c r="C4">
        <v>3.47</v>
      </c>
      <c r="D4">
        <f aca="true" t="shared" si="0" ref="D4:D34">B4-C4</f>
        <v>857.67</v>
      </c>
      <c r="E4">
        <v>24.66</v>
      </c>
      <c r="F4">
        <v>14.81</v>
      </c>
      <c r="G4">
        <v>0.7298</v>
      </c>
      <c r="H4" t="s">
        <v>69</v>
      </c>
    </row>
    <row r="5" spans="1:8" ht="12.75">
      <c r="A5">
        <v>3</v>
      </c>
      <c r="B5">
        <v>847.19</v>
      </c>
      <c r="C5">
        <v>72.3</v>
      </c>
      <c r="D5">
        <f t="shared" si="0"/>
        <v>774.8900000000001</v>
      </c>
      <c r="E5">
        <v>24.73</v>
      </c>
      <c r="F5">
        <v>14.95</v>
      </c>
      <c r="G5">
        <v>0.73</v>
      </c>
      <c r="H5" t="s">
        <v>69</v>
      </c>
    </row>
    <row r="6" spans="1:8" ht="12.75">
      <c r="A6">
        <v>4</v>
      </c>
      <c r="B6">
        <v>1426.65</v>
      </c>
      <c r="C6">
        <v>5.86</v>
      </c>
      <c r="D6">
        <f t="shared" si="0"/>
        <v>1420.7900000000002</v>
      </c>
      <c r="E6">
        <v>24.75</v>
      </c>
      <c r="F6">
        <v>14.66</v>
      </c>
      <c r="G6">
        <v>0.7303</v>
      </c>
      <c r="H6" t="s">
        <v>69</v>
      </c>
    </row>
    <row r="7" spans="1:8" ht="12.75">
      <c r="A7">
        <v>5</v>
      </c>
      <c r="B7">
        <v>1116.94</v>
      </c>
      <c r="C7">
        <v>17.79</v>
      </c>
      <c r="D7">
        <f t="shared" si="0"/>
        <v>1099.15</v>
      </c>
      <c r="E7">
        <v>24.28</v>
      </c>
      <c r="F7">
        <v>16.5</v>
      </c>
      <c r="G7">
        <v>0.7302</v>
      </c>
      <c r="H7" t="s">
        <v>69</v>
      </c>
    </row>
    <row r="8" spans="1:8" ht="12.75">
      <c r="A8">
        <v>6</v>
      </c>
      <c r="B8">
        <v>1121.04</v>
      </c>
      <c r="C8">
        <v>13.34</v>
      </c>
      <c r="D8">
        <f t="shared" si="0"/>
        <v>1107.7</v>
      </c>
      <c r="E8">
        <v>23.94</v>
      </c>
      <c r="F8">
        <v>14.14</v>
      </c>
      <c r="G8">
        <v>0.7323</v>
      </c>
      <c r="H8" t="s">
        <v>68</v>
      </c>
    </row>
    <row r="9" spans="1:8" ht="12.75">
      <c r="A9">
        <v>7</v>
      </c>
      <c r="B9">
        <v>834.91</v>
      </c>
      <c r="C9">
        <v>18.99</v>
      </c>
      <c r="D9">
        <f t="shared" si="0"/>
        <v>815.92</v>
      </c>
      <c r="E9">
        <v>22.42</v>
      </c>
      <c r="F9">
        <v>12.67</v>
      </c>
      <c r="G9">
        <v>0.7356</v>
      </c>
      <c r="H9" t="s">
        <v>69</v>
      </c>
    </row>
    <row r="10" spans="1:8" ht="12.75">
      <c r="A10">
        <v>8</v>
      </c>
      <c r="B10">
        <v>734.34</v>
      </c>
      <c r="C10">
        <v>7.74</v>
      </c>
      <c r="D10">
        <f t="shared" si="0"/>
        <v>726.6</v>
      </c>
      <c r="E10">
        <v>21.91</v>
      </c>
      <c r="F10">
        <v>15.9</v>
      </c>
      <c r="G10">
        <v>0.7314</v>
      </c>
      <c r="H10" t="s">
        <v>69</v>
      </c>
    </row>
    <row r="11" spans="1:8" ht="12.75">
      <c r="A11">
        <v>9</v>
      </c>
      <c r="B11">
        <v>718.9</v>
      </c>
      <c r="C11">
        <v>11.45</v>
      </c>
      <c r="D11">
        <f t="shared" si="0"/>
        <v>707.4499999999999</v>
      </c>
      <c r="E11">
        <v>21.85</v>
      </c>
      <c r="F11">
        <v>16.35</v>
      </c>
      <c r="G11">
        <v>0.7303</v>
      </c>
      <c r="H11" t="s">
        <v>69</v>
      </c>
    </row>
    <row r="12" spans="1:8" ht="12.75">
      <c r="A12">
        <v>10</v>
      </c>
      <c r="B12">
        <v>1117.01</v>
      </c>
      <c r="C12">
        <v>20.04</v>
      </c>
      <c r="D12">
        <f t="shared" si="0"/>
        <v>1096.97</v>
      </c>
      <c r="E12">
        <v>21.25</v>
      </c>
      <c r="F12">
        <v>17.65</v>
      </c>
      <c r="G12">
        <v>0.7302</v>
      </c>
      <c r="H12" t="s">
        <v>69</v>
      </c>
    </row>
    <row r="13" spans="1:8" ht="12.75">
      <c r="A13">
        <v>11</v>
      </c>
      <c r="B13">
        <v>1221.09</v>
      </c>
      <c r="C13">
        <v>18.68</v>
      </c>
      <c r="D13">
        <f t="shared" si="0"/>
        <v>1202.4099999999999</v>
      </c>
      <c r="E13">
        <v>20.87</v>
      </c>
      <c r="F13">
        <v>18.01</v>
      </c>
      <c r="G13">
        <v>0.7305</v>
      </c>
      <c r="H13" t="s">
        <v>69</v>
      </c>
    </row>
    <row r="14" spans="1:8" ht="12.75">
      <c r="A14">
        <v>12</v>
      </c>
      <c r="B14">
        <v>1268.37</v>
      </c>
      <c r="C14">
        <v>21.86</v>
      </c>
      <c r="D14">
        <f t="shared" si="0"/>
        <v>1246.51</v>
      </c>
      <c r="E14">
        <v>20.7</v>
      </c>
      <c r="F14">
        <v>14.28</v>
      </c>
      <c r="G14">
        <v>0.7306</v>
      </c>
      <c r="H14" t="s">
        <v>68</v>
      </c>
    </row>
    <row r="15" spans="1:8" ht="12.75">
      <c r="A15">
        <v>13</v>
      </c>
      <c r="B15">
        <v>1175.21</v>
      </c>
      <c r="C15">
        <v>19</v>
      </c>
      <c r="D15">
        <f t="shared" si="0"/>
        <v>1156.21</v>
      </c>
      <c r="E15">
        <v>20.72</v>
      </c>
      <c r="F15">
        <v>17.3</v>
      </c>
      <c r="G15">
        <v>0.7306</v>
      </c>
      <c r="H15" t="s">
        <v>69</v>
      </c>
    </row>
    <row r="16" spans="1:8" ht="12.75">
      <c r="A16">
        <v>14</v>
      </c>
      <c r="B16">
        <v>901.9</v>
      </c>
      <c r="C16">
        <v>18.96</v>
      </c>
      <c r="D16">
        <f t="shared" si="0"/>
        <v>882.9399999999999</v>
      </c>
      <c r="E16">
        <v>20.62</v>
      </c>
      <c r="F16">
        <v>15.87</v>
      </c>
      <c r="G16">
        <v>0.7306</v>
      </c>
      <c r="H16" t="s">
        <v>69</v>
      </c>
    </row>
    <row r="17" spans="1:8" ht="12.75">
      <c r="A17">
        <v>15</v>
      </c>
      <c r="B17">
        <v>630.58</v>
      </c>
      <c r="C17">
        <v>7.88</v>
      </c>
      <c r="D17">
        <f t="shared" si="0"/>
        <v>622.7</v>
      </c>
      <c r="E17">
        <v>20.74</v>
      </c>
      <c r="F17">
        <v>16.06</v>
      </c>
      <c r="G17">
        <v>0.7302</v>
      </c>
      <c r="H17" t="s">
        <v>69</v>
      </c>
    </row>
    <row r="18" spans="1:8" ht="12.75">
      <c r="A18">
        <v>16</v>
      </c>
      <c r="B18">
        <v>1140.65</v>
      </c>
      <c r="C18">
        <v>21.65</v>
      </c>
      <c r="D18">
        <f t="shared" si="0"/>
        <v>1119</v>
      </c>
      <c r="E18">
        <v>21.12</v>
      </c>
      <c r="F18">
        <v>18.16</v>
      </c>
      <c r="G18">
        <v>0.73</v>
      </c>
      <c r="H18" t="s">
        <v>69</v>
      </c>
    </row>
    <row r="19" spans="1:8" ht="12.75">
      <c r="A19">
        <v>17</v>
      </c>
      <c r="B19">
        <v>1290.95</v>
      </c>
      <c r="C19">
        <v>16.94</v>
      </c>
      <c r="D19">
        <f t="shared" si="0"/>
        <v>1274.01</v>
      </c>
      <c r="E19">
        <v>21.84</v>
      </c>
      <c r="F19">
        <v>15.85</v>
      </c>
      <c r="G19">
        <v>0.7306</v>
      </c>
      <c r="H19" t="s">
        <v>69</v>
      </c>
    </row>
    <row r="20" spans="1:8" ht="12.75">
      <c r="A20">
        <v>18</v>
      </c>
      <c r="B20">
        <v>1291.82</v>
      </c>
      <c r="C20">
        <v>16.16</v>
      </c>
      <c r="D20">
        <f t="shared" si="0"/>
        <v>1275.6599999999999</v>
      </c>
      <c r="E20">
        <v>24.44</v>
      </c>
      <c r="F20">
        <v>15.51</v>
      </c>
      <c r="G20">
        <v>0.7308</v>
      </c>
      <c r="H20" t="s">
        <v>69</v>
      </c>
    </row>
    <row r="21" spans="1:8" ht="12.75">
      <c r="A21">
        <v>19</v>
      </c>
      <c r="B21">
        <v>1331.31</v>
      </c>
      <c r="C21">
        <v>20.74</v>
      </c>
      <c r="D21">
        <f t="shared" si="0"/>
        <v>1310.57</v>
      </c>
      <c r="E21">
        <v>24.75</v>
      </c>
      <c r="F21">
        <v>13.21</v>
      </c>
      <c r="G21">
        <v>0.7308</v>
      </c>
      <c r="H21" t="s">
        <v>68</v>
      </c>
    </row>
    <row r="22" spans="1:8" ht="12.75">
      <c r="A22">
        <v>20</v>
      </c>
      <c r="B22">
        <v>1747.24</v>
      </c>
      <c r="C22">
        <v>23.06</v>
      </c>
      <c r="D22">
        <f t="shared" si="0"/>
        <v>1724.18</v>
      </c>
      <c r="E22">
        <v>23.37</v>
      </c>
      <c r="F22">
        <v>15.16</v>
      </c>
      <c r="G22">
        <v>0.7308</v>
      </c>
      <c r="H22" t="s">
        <v>69</v>
      </c>
    </row>
    <row r="23" spans="1:8" ht="12.75">
      <c r="A23">
        <v>21</v>
      </c>
      <c r="B23">
        <v>1202.12</v>
      </c>
      <c r="C23">
        <v>15.64</v>
      </c>
      <c r="D23">
        <f t="shared" si="0"/>
        <v>1186.4799999999998</v>
      </c>
      <c r="E23">
        <v>22</v>
      </c>
      <c r="F23">
        <v>15.24</v>
      </c>
      <c r="G23">
        <v>0.7307</v>
      </c>
      <c r="H23" t="s">
        <v>69</v>
      </c>
    </row>
    <row r="24" spans="1:8" ht="12.75">
      <c r="A24">
        <v>22</v>
      </c>
      <c r="B24">
        <v>1004.98</v>
      </c>
      <c r="C24">
        <v>15.06</v>
      </c>
      <c r="D24">
        <f t="shared" si="0"/>
        <v>989.9200000000001</v>
      </c>
      <c r="E24">
        <v>21.28</v>
      </c>
      <c r="F24">
        <v>19.2</v>
      </c>
      <c r="G24">
        <v>0.7306</v>
      </c>
      <c r="H24" t="s">
        <v>69</v>
      </c>
    </row>
    <row r="25" spans="1:8" ht="12.75">
      <c r="A25">
        <v>23</v>
      </c>
      <c r="B25">
        <v>1355.41</v>
      </c>
      <c r="C25">
        <v>33.12</v>
      </c>
      <c r="D25">
        <f t="shared" si="0"/>
        <v>1322.2900000000002</v>
      </c>
      <c r="E25">
        <v>20.86</v>
      </c>
      <c r="F25">
        <v>18.59</v>
      </c>
      <c r="G25">
        <v>0.7306</v>
      </c>
      <c r="H25" t="s">
        <v>69</v>
      </c>
    </row>
    <row r="26" spans="1:8" ht="12.75">
      <c r="A26">
        <v>24</v>
      </c>
      <c r="B26">
        <v>1549.22</v>
      </c>
      <c r="C26">
        <v>24.06</v>
      </c>
      <c r="D26">
        <f t="shared" si="0"/>
        <v>1525.16</v>
      </c>
      <c r="E26">
        <v>20.08</v>
      </c>
      <c r="F26">
        <v>18.39</v>
      </c>
      <c r="G26">
        <v>0.7308</v>
      </c>
      <c r="H26" t="s">
        <v>69</v>
      </c>
    </row>
    <row r="27" spans="1:8" ht="12.75">
      <c r="A27">
        <v>25</v>
      </c>
      <c r="B27">
        <v>1427.94</v>
      </c>
      <c r="C27">
        <v>25.76</v>
      </c>
      <c r="D27">
        <f t="shared" si="0"/>
        <v>1402.18</v>
      </c>
      <c r="E27">
        <v>19.51</v>
      </c>
      <c r="F27">
        <v>18.72</v>
      </c>
      <c r="G27">
        <v>0.7306</v>
      </c>
      <c r="H27" t="s">
        <v>68</v>
      </c>
    </row>
    <row r="28" spans="1:8" ht="12.75">
      <c r="A28">
        <v>26</v>
      </c>
      <c r="B28">
        <v>1068.87</v>
      </c>
      <c r="C28">
        <v>29.44</v>
      </c>
      <c r="D28">
        <f t="shared" si="0"/>
        <v>1039.4299999999998</v>
      </c>
      <c r="E28">
        <v>19.83</v>
      </c>
      <c r="F28">
        <v>19.57</v>
      </c>
      <c r="G28">
        <v>0.7306</v>
      </c>
      <c r="H28" t="s">
        <v>69</v>
      </c>
    </row>
    <row r="29" spans="1:8" ht="12.75">
      <c r="A29">
        <v>27</v>
      </c>
      <c r="B29">
        <v>1172.39</v>
      </c>
      <c r="C29">
        <v>25.57</v>
      </c>
      <c r="D29">
        <f t="shared" si="0"/>
        <v>1146.8200000000002</v>
      </c>
      <c r="E29">
        <v>22.26</v>
      </c>
      <c r="F29">
        <v>20.19</v>
      </c>
      <c r="G29">
        <v>0.7306</v>
      </c>
      <c r="H29" t="s">
        <v>69</v>
      </c>
    </row>
    <row r="30" spans="1:8" ht="12.75">
      <c r="A30">
        <v>28</v>
      </c>
      <c r="B30">
        <v>788.45</v>
      </c>
      <c r="C30">
        <v>8.7</v>
      </c>
      <c r="D30">
        <f t="shared" si="0"/>
        <v>779.75</v>
      </c>
      <c r="E30">
        <v>24.4</v>
      </c>
      <c r="F30">
        <v>22.95</v>
      </c>
      <c r="G30">
        <v>0.7303</v>
      </c>
      <c r="H30" t="s">
        <v>69</v>
      </c>
    </row>
    <row r="31" spans="1:8" ht="12.75">
      <c r="A31">
        <v>29</v>
      </c>
      <c r="B31">
        <v>769.9</v>
      </c>
      <c r="C31">
        <v>0.3</v>
      </c>
      <c r="D31">
        <f t="shared" si="0"/>
        <v>769.6</v>
      </c>
      <c r="E31">
        <v>24.73</v>
      </c>
      <c r="F31">
        <v>19.66</v>
      </c>
      <c r="G31">
        <v>0.7307</v>
      </c>
      <c r="H31" t="s">
        <v>69</v>
      </c>
    </row>
    <row r="32" spans="1:8" ht="12.75">
      <c r="A32">
        <v>30</v>
      </c>
      <c r="B32">
        <v>1229.77</v>
      </c>
      <c r="C32">
        <v>0.34</v>
      </c>
      <c r="D32">
        <f t="shared" si="0"/>
        <v>1229.43</v>
      </c>
      <c r="E32">
        <v>24.65</v>
      </c>
      <c r="F32">
        <v>20.17</v>
      </c>
      <c r="G32">
        <v>0.7307</v>
      </c>
      <c r="H32" t="s">
        <v>69</v>
      </c>
    </row>
    <row r="33" spans="1:8" ht="12.75">
      <c r="A33">
        <v>31</v>
      </c>
      <c r="B33">
        <v>1067.23</v>
      </c>
      <c r="C33">
        <v>0.22</v>
      </c>
      <c r="D33">
        <f t="shared" si="0"/>
        <v>1067.01</v>
      </c>
      <c r="E33">
        <v>25.26</v>
      </c>
      <c r="F33">
        <v>18.75</v>
      </c>
      <c r="G33">
        <v>0.7305</v>
      </c>
      <c r="H33" t="s">
        <v>69</v>
      </c>
    </row>
    <row r="34" spans="1:8" ht="12.75">
      <c r="A34" t="s">
        <v>70</v>
      </c>
      <c r="B34">
        <v>33989.06</v>
      </c>
      <c r="C34">
        <v>536.44</v>
      </c>
      <c r="D34">
        <f t="shared" si="0"/>
        <v>33452.619999999995</v>
      </c>
      <c r="E34">
        <v>22.51</v>
      </c>
      <c r="F34">
        <v>16.77</v>
      </c>
      <c r="G34">
        <v>0.7307</v>
      </c>
      <c r="H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2016-06-21T07:31:52Z</dcterms:modified>
  <cp:category/>
  <cp:version/>
  <cp:contentType/>
  <cp:contentStatus/>
</cp:coreProperties>
</file>